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ndro Morita\Desktop\"/>
    </mc:Choice>
  </mc:AlternateContent>
  <xr:revisionPtr revIDLastSave="0" documentId="8_{C1A90A7A-350D-4731-8848-EFFE9E3A028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F46" i="1"/>
  <c r="M44" i="1"/>
  <c r="R35" i="1"/>
  <c r="R39" i="1"/>
  <c r="O43" i="1"/>
  <c r="O42" i="1"/>
  <c r="R42" i="1"/>
  <c r="R41" i="1"/>
  <c r="R40" i="1"/>
  <c r="R38" i="1"/>
  <c r="R37" i="1"/>
  <c r="R36" i="1"/>
  <c r="R34" i="1"/>
  <c r="O41" i="1"/>
  <c r="O40" i="1"/>
  <c r="S42" i="1" l="1"/>
  <c r="O39" i="1"/>
  <c r="R43" i="1"/>
  <c r="S43" i="1" s="1"/>
  <c r="S40" i="1"/>
  <c r="S41" i="1"/>
  <c r="Q32" i="3"/>
  <c r="M27" i="3"/>
  <c r="Q27" i="3" s="1"/>
  <c r="M26" i="3"/>
  <c r="Q26" i="3" s="1"/>
  <c r="M25" i="3"/>
  <c r="Q25" i="3" s="1"/>
  <c r="M24" i="3"/>
  <c r="Q24" i="3" s="1"/>
  <c r="M23" i="3"/>
  <c r="Q23" i="3" s="1"/>
  <c r="M22" i="3"/>
  <c r="Q22" i="3" s="1"/>
  <c r="P21" i="3"/>
  <c r="M21" i="3"/>
  <c r="P20" i="3"/>
  <c r="M20" i="3"/>
  <c r="Q20" i="3" s="1"/>
  <c r="P19" i="3"/>
  <c r="Q19" i="3" s="1"/>
  <c r="M13" i="3"/>
  <c r="D14" i="3"/>
  <c r="H14" i="3" s="1"/>
  <c r="D13" i="3"/>
  <c r="H13" i="3" s="1"/>
  <c r="D12" i="3"/>
  <c r="H12" i="3" s="1"/>
  <c r="D11" i="3"/>
  <c r="H11" i="3" s="1"/>
  <c r="D10" i="3"/>
  <c r="H10" i="3" s="1"/>
  <c r="G9" i="3"/>
  <c r="D9" i="3"/>
  <c r="H9" i="3" s="1"/>
  <c r="G8" i="3"/>
  <c r="D8" i="3"/>
  <c r="H8" i="3" s="1"/>
  <c r="H7" i="3"/>
  <c r="G7" i="3"/>
  <c r="D7" i="3"/>
  <c r="G6" i="3"/>
  <c r="H6" i="3" s="1"/>
  <c r="D6" i="3"/>
  <c r="G5" i="3"/>
  <c r="D5" i="3"/>
  <c r="H5" i="3" s="1"/>
  <c r="Q28" i="3" l="1"/>
  <c r="Q21" i="3"/>
  <c r="Q13" i="3"/>
  <c r="M12" i="3"/>
  <c r="Q12" i="3" s="1"/>
  <c r="M11" i="3"/>
  <c r="Q11" i="3" s="1"/>
  <c r="M10" i="3"/>
  <c r="Q10" i="3" s="1"/>
  <c r="M9" i="3"/>
  <c r="Q9" i="3" s="1"/>
  <c r="M8" i="3"/>
  <c r="Q8" i="3" s="1"/>
  <c r="P7" i="3"/>
  <c r="M7" i="3"/>
  <c r="P6" i="3"/>
  <c r="M6" i="3"/>
  <c r="P5" i="3"/>
  <c r="S39" i="1"/>
  <c r="D28" i="3"/>
  <c r="H28" i="3" s="1"/>
  <c r="D27" i="3"/>
  <c r="H27" i="3" s="1"/>
  <c r="D26" i="3"/>
  <c r="H26" i="3" s="1"/>
  <c r="D25" i="3"/>
  <c r="H25" i="3" s="1"/>
  <c r="D24" i="3"/>
  <c r="H24" i="3" s="1"/>
  <c r="G23" i="3"/>
  <c r="D23" i="3"/>
  <c r="G22" i="3"/>
  <c r="D22" i="3"/>
  <c r="G21" i="3"/>
  <c r="D21" i="3"/>
  <c r="G20" i="3"/>
  <c r="D20" i="3"/>
  <c r="H20" i="3" s="1"/>
  <c r="Q7" i="3" l="1"/>
  <c r="H22" i="3"/>
  <c r="Q6" i="3"/>
  <c r="H21" i="3"/>
  <c r="H23" i="3"/>
  <c r="H29" i="3" s="1"/>
  <c r="Q5" i="3"/>
  <c r="O38" i="1"/>
  <c r="S38" i="1" s="1"/>
  <c r="O37" i="1"/>
  <c r="S37" i="1" s="1"/>
  <c r="O36" i="1"/>
  <c r="S36" i="1" s="1"/>
  <c r="Q14" i="3" l="1"/>
  <c r="H15" i="3"/>
  <c r="O35" i="1"/>
  <c r="S35" i="1" s="1"/>
  <c r="O34" i="1" l="1"/>
  <c r="S34" i="1" s="1"/>
  <c r="R33" i="1"/>
  <c r="O33" i="1"/>
  <c r="R32" i="1"/>
  <c r="O32" i="1"/>
  <c r="S32" i="1" l="1"/>
  <c r="S33" i="1"/>
  <c r="E28" i="1"/>
  <c r="E29" i="1"/>
  <c r="S44" i="1" l="1"/>
  <c r="C44" i="1"/>
  <c r="H43" i="1"/>
  <c r="E43" i="1"/>
  <c r="H42" i="1"/>
  <c r="E42" i="1"/>
  <c r="H41" i="1"/>
  <c r="E41" i="1"/>
  <c r="H40" i="1"/>
  <c r="E40" i="1"/>
  <c r="H39" i="1"/>
  <c r="E39" i="1"/>
  <c r="H38" i="1"/>
  <c r="H37" i="1"/>
  <c r="H36" i="1"/>
  <c r="E38" i="1"/>
  <c r="E37" i="1"/>
  <c r="E36" i="1"/>
  <c r="H35" i="1"/>
  <c r="E35" i="1"/>
  <c r="H34" i="1"/>
  <c r="E34" i="1"/>
  <c r="H33" i="1"/>
  <c r="E33" i="1"/>
  <c r="H32" i="1"/>
  <c r="E32" i="1"/>
  <c r="R30" i="1"/>
  <c r="O30" i="1"/>
  <c r="R29" i="1"/>
  <c r="O29" i="1"/>
  <c r="R28" i="1"/>
  <c r="O28" i="1"/>
  <c r="R27" i="1"/>
  <c r="O27" i="1"/>
  <c r="R26" i="1"/>
  <c r="O26" i="1"/>
  <c r="R25" i="1"/>
  <c r="O25" i="1"/>
  <c r="R24" i="1"/>
  <c r="O24" i="1"/>
  <c r="R23" i="1"/>
  <c r="O23" i="1"/>
  <c r="R22" i="1"/>
  <c r="O22" i="1"/>
  <c r="R21" i="1"/>
  <c r="O21" i="1"/>
  <c r="R20" i="1"/>
  <c r="O20" i="1"/>
  <c r="R19" i="1"/>
  <c r="O19" i="1"/>
  <c r="R17" i="1"/>
  <c r="O17" i="1"/>
  <c r="R16" i="1"/>
  <c r="O16" i="1"/>
  <c r="R15" i="1"/>
  <c r="O15" i="1"/>
  <c r="R14" i="1"/>
  <c r="O14" i="1"/>
  <c r="R13" i="1"/>
  <c r="O13" i="1"/>
  <c r="O12" i="1"/>
  <c r="R12" i="1"/>
  <c r="R9" i="1"/>
  <c r="R11" i="1"/>
  <c r="O11" i="1"/>
  <c r="R10" i="1"/>
  <c r="O10" i="1"/>
  <c r="O9" i="1"/>
  <c r="R8" i="1"/>
  <c r="O8" i="1"/>
  <c r="R7" i="1"/>
  <c r="O7" i="1"/>
  <c r="R6" i="1"/>
  <c r="O6" i="1"/>
  <c r="H30" i="1"/>
  <c r="E30" i="1"/>
  <c r="H29" i="1"/>
  <c r="H28" i="1"/>
  <c r="H27" i="1"/>
  <c r="E27" i="1"/>
  <c r="H26" i="1"/>
  <c r="E26" i="1"/>
  <c r="H25" i="1"/>
  <c r="E25" i="1"/>
  <c r="H24" i="1"/>
  <c r="E24" i="1"/>
  <c r="H23" i="1"/>
  <c r="E23" i="1"/>
  <c r="H22" i="1"/>
  <c r="E21" i="1"/>
  <c r="E20" i="1"/>
  <c r="E22" i="1"/>
  <c r="H21" i="1"/>
  <c r="H20" i="1"/>
  <c r="H19" i="1"/>
  <c r="E19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I42" i="1" l="1"/>
  <c r="I36" i="1"/>
  <c r="I37" i="1"/>
  <c r="I38" i="1"/>
  <c r="S20" i="1"/>
  <c r="I35" i="1"/>
  <c r="S23" i="1"/>
  <c r="I41" i="1"/>
  <c r="S17" i="1"/>
  <c r="I32" i="1"/>
  <c r="I39" i="1"/>
  <c r="I40" i="1"/>
  <c r="I43" i="1"/>
  <c r="I22" i="1"/>
  <c r="S24" i="1"/>
  <c r="S26" i="1"/>
  <c r="I33" i="1"/>
  <c r="I34" i="1"/>
  <c r="S12" i="1"/>
  <c r="S25" i="1"/>
  <c r="S27" i="1"/>
  <c r="S7" i="1"/>
  <c r="S13" i="1"/>
  <c r="I20" i="1"/>
  <c r="S6" i="1"/>
  <c r="S8" i="1"/>
  <c r="S10" i="1"/>
  <c r="S15" i="1"/>
  <c r="S22" i="1"/>
  <c r="S29" i="1"/>
  <c r="S14" i="1"/>
  <c r="S19" i="1"/>
  <c r="S21" i="1"/>
  <c r="S28" i="1"/>
  <c r="S30" i="1"/>
  <c r="S16" i="1"/>
  <c r="S9" i="1"/>
  <c r="S11" i="1"/>
  <c r="I26" i="1"/>
  <c r="I14" i="1"/>
  <c r="I9" i="1"/>
  <c r="I27" i="1"/>
  <c r="I30" i="1"/>
  <c r="I28" i="1"/>
  <c r="I24" i="1"/>
  <c r="I17" i="1"/>
  <c r="I8" i="1"/>
  <c r="I7" i="1"/>
  <c r="I15" i="1"/>
  <c r="I19" i="1"/>
  <c r="I29" i="1"/>
  <c r="I25" i="1"/>
  <c r="I16" i="1"/>
  <c r="I23" i="1"/>
  <c r="I13" i="1"/>
  <c r="I10" i="1"/>
  <c r="I21" i="1"/>
  <c r="I11" i="1"/>
  <c r="I6" i="1"/>
  <c r="I12" i="1"/>
  <c r="M31" i="1"/>
  <c r="M18" i="1"/>
  <c r="C31" i="1"/>
  <c r="I44" i="1" l="1"/>
  <c r="S31" i="1"/>
  <c r="S18" i="1"/>
  <c r="I31" i="1"/>
  <c r="I18" i="1"/>
  <c r="C18" i="1" l="1"/>
</calcChain>
</file>

<file path=xl/sharedStrings.xml><?xml version="1.0" encoding="utf-8"?>
<sst xmlns="http://schemas.openxmlformats.org/spreadsheetml/2006/main" count="476" uniqueCount="34">
  <si>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</si>
  <si>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</si>
  <si>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</si>
  <si>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</si>
  <si>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</si>
  <si>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</si>
  <si>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</si>
  <si>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</si>
  <si>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</si>
  <si>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</si>
  <si>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</si>
  <si>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</si>
  <si>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</si>
  <si>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</si>
  <si>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Original</t>
  </si>
  <si>
    <t>Valor Corrigido taxa 1%/ mês</t>
  </si>
  <si>
    <t>Valor Total do Titulo</t>
  </si>
  <si>
    <t xml:space="preserve">Juros do Período </t>
  </si>
  <si>
    <t>Total</t>
  </si>
  <si>
    <t>Valor da Multa</t>
  </si>
  <si>
    <t>Meses de Atraso</t>
  </si>
  <si>
    <t>NOME DO FRANQUEADO</t>
  </si>
  <si>
    <t>Multa por atraso %</t>
  </si>
  <si>
    <t xml:space="preserve">CÁLCULO ROYALTIES </t>
  </si>
  <si>
    <t>ROYALTIES</t>
  </si>
  <si>
    <t>TAXA DE PROPAGANDA</t>
  </si>
  <si>
    <t>TOTAL</t>
  </si>
  <si>
    <t xml:space="preserve">ACORDO DE PROPAGANDA </t>
  </si>
  <si>
    <t xml:space="preserve">ACORDOS A VENCER </t>
  </si>
  <si>
    <t>TOTAL EM ABERTO + A VENCER</t>
  </si>
  <si>
    <t>LOJA VIA RECREIO COM. SERV. LAV. LTDA ME</t>
  </si>
  <si>
    <t>ACORDO DE ROYALTIES</t>
  </si>
  <si>
    <t>TOTAL ORIGINAL</t>
  </si>
  <si>
    <t>TOTAL CORRIGIDO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</si>
</sst>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44" fontId="3" fillId="3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hidden="1"/>
    </xf>
    <xf numFmtId="44" fontId="1" fillId="2" borderId="1" xfId="1" applyFont="1" applyFill="1" applyBorder="1" applyAlignment="1" applyProtection="1">
      <alignment horizontal="center"/>
      <protection hidden="1"/>
    </xf>
    <xf numFmtId="44" fontId="1" fillId="2" borderId="1" xfId="0" applyNumberFormat="1" applyFont="1" applyFill="1" applyBorder="1" applyProtection="1"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4" fontId="3" fillId="0" borderId="1" xfId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44" fontId="1" fillId="2" borderId="1" xfId="1" applyFont="1" applyFill="1" applyBorder="1" applyProtection="1">
      <protection hidden="1"/>
    </xf>
    <xf numFmtId="44" fontId="1" fillId="2" borderId="1" xfId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4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4" fontId="1" fillId="0" borderId="0" xfId="1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4" fontId="3" fillId="3" borderId="2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44" fontId="1" fillId="0" borderId="1" xfId="1" applyFont="1" applyFill="1" applyBorder="1" applyProtection="1">
      <protection hidden="1"/>
    </xf>
    <xf numFmtId="0" fontId="3" fillId="0" borderId="0" xfId="0" applyFont="1"/>
    <xf numFmtId="44" fontId="1" fillId="2" borderId="1" xfId="0" applyNumberFormat="1" applyFont="1" applyFill="1" applyBorder="1"/>
    <xf numFmtId="44" fontId="6" fillId="6" borderId="1" xfId="0" applyNumberFormat="1" applyFont="1" applyFill="1" applyBorder="1"/>
    <xf numFmtId="0" fontId="13" fillId="0" borderId="0" xfId="0" applyFont="1"/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164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17" fontId="14" fillId="3" borderId="1" xfId="0" applyNumberFormat="1" applyFont="1" applyFill="1" applyBorder="1" applyAlignment="1" applyProtection="1">
      <alignment horizontal="center"/>
      <protection hidden="1"/>
    </xf>
    <xf numFmtId="44" fontId="15" fillId="0" borderId="1" xfId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/>
      <protection hidden="1"/>
    </xf>
    <xf numFmtId="44" fontId="15" fillId="0" borderId="1" xfId="1" applyFont="1" applyBorder="1" applyProtection="1"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10" fontId="14" fillId="0" borderId="1" xfId="0" applyNumberFormat="1" applyFont="1" applyBorder="1" applyAlignment="1" applyProtection="1">
      <alignment horizontal="center"/>
      <protection hidden="1"/>
    </xf>
    <xf numFmtId="44" fontId="14" fillId="0" borderId="1" xfId="1" applyFont="1" applyBorder="1" applyProtection="1">
      <protection hidden="1"/>
    </xf>
    <xf numFmtId="0" fontId="15" fillId="0" borderId="0" xfId="0" applyFont="1"/>
    <xf numFmtId="44" fontId="15" fillId="0" borderId="1" xfId="1" applyFont="1" applyFill="1" applyBorder="1" applyProtection="1">
      <protection hidden="1"/>
    </xf>
    <xf numFmtId="0" fontId="14" fillId="3" borderId="1" xfId="0" applyFont="1" applyFill="1" applyBorder="1" applyAlignment="1" applyProtection="1">
      <alignment horizontal="center"/>
      <protection hidden="1"/>
    </xf>
    <xf numFmtId="17" fontId="14" fillId="0" borderId="1" xfId="0" applyNumberFormat="1" applyFont="1" applyFill="1" applyBorder="1" applyAlignment="1" applyProtection="1">
      <alignment horizontal="center"/>
      <protection hidden="1"/>
    </xf>
    <xf numFmtId="2" fontId="14" fillId="0" borderId="1" xfId="0" applyNumberFormat="1" applyFont="1" applyFill="1" applyBorder="1" applyAlignment="1" applyProtection="1">
      <alignment horizontal="center" vertical="center"/>
      <protection hidden="1"/>
    </xf>
    <xf numFmtId="44" fontId="15" fillId="0" borderId="1" xfId="1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10" fontId="14" fillId="0" borderId="1" xfId="0" applyNumberFormat="1" applyFont="1" applyFill="1" applyBorder="1" applyAlignment="1" applyProtection="1">
      <alignment horizontal="center" vertical="center"/>
      <protection hidden="1"/>
    </xf>
    <xf numFmtId="44" fontId="14" fillId="0" borderId="1" xfId="0" applyNumberFormat="1" applyFont="1" applyFill="1" applyBorder="1" applyProtection="1"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44" fontId="14" fillId="0" borderId="1" xfId="1" applyFont="1" applyFill="1" applyBorder="1" applyProtection="1">
      <protection hidden="1"/>
    </xf>
    <xf numFmtId="2" fontId="14" fillId="3" borderId="1" xfId="0" applyNumberFormat="1" applyFont="1" applyFill="1" applyBorder="1" applyAlignment="1" applyProtection="1">
      <alignment horizontal="center" vertical="center"/>
      <protection hidden="1"/>
    </xf>
    <xf numFmtId="44" fontId="15" fillId="3" borderId="1" xfId="1" applyFont="1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10" fontId="14" fillId="3" borderId="1" xfId="0" applyNumberFormat="1" applyFont="1" applyFill="1" applyBorder="1" applyAlignment="1" applyProtection="1">
      <alignment horizontal="center" vertical="center"/>
      <protection hidden="1"/>
    </xf>
    <xf numFmtId="44" fontId="14" fillId="3" borderId="1" xfId="1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44" fontId="15" fillId="0" borderId="1" xfId="1" applyFont="1" applyFill="1" applyBorder="1" applyAlignment="1" applyProtection="1">
      <alignment horizontal="right"/>
      <protection hidden="1"/>
    </xf>
    <xf numFmtId="44" fontId="1" fillId="2" borderId="1" xfId="1" applyFont="1" applyFill="1" applyBorder="1"/>
    <xf numFmtId="0" fontId="9" fillId="0" borderId="0" xfId="0" applyFont="1" applyFill="1" applyBorder="1" applyAlignment="1" applyProtection="1">
      <alignment horizontal="center" vertical="center"/>
      <protection locked="0"/>
    </xf>
    <xf numFmtId="44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Protection="1">
      <protection locked="0"/>
    </xf>
    <xf numFmtId="0" fontId="16" fillId="0" borderId="1" xfId="0" applyFont="1" applyFill="1" applyBorder="1" applyAlignment="1" applyProtection="1"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0" fontId="1" fillId="2" borderId="1" xfId="0" applyNumberFormat="1" applyFont="1" applyFill="1" applyBorder="1" applyAlignment="1" applyProtection="1">
      <alignment horizontal="center" vertic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44" fontId="3" fillId="2" borderId="2" xfId="1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10" fontId="1" fillId="2" borderId="2" xfId="0" applyNumberFormat="1" applyFont="1" applyFill="1" applyBorder="1" applyAlignment="1" applyProtection="1">
      <alignment horizontal="center"/>
      <protection hidden="1"/>
    </xf>
    <xf numFmtId="44" fontId="1" fillId="2" borderId="2" xfId="1" applyFont="1" applyFill="1" applyBorder="1" applyAlignment="1" applyProtection="1">
      <alignment horizontal="center" vertical="center"/>
      <protection hidden="1"/>
    </xf>
    <xf numFmtId="4" fontId="1" fillId="2" borderId="1" xfId="0" applyNumberFormat="1" applyFont="1" applyFill="1" applyBorder="1" applyAlignment="1" applyProtection="1">
      <alignment horizontal="center"/>
      <protection hidden="1"/>
    </xf>
    <xf numFmtId="44" fontId="3" fillId="2" borderId="1" xfId="1" applyFont="1" applyFill="1" applyBorder="1" applyAlignment="1" applyProtection="1">
      <alignment horizontal="center"/>
      <protection hidden="1"/>
    </xf>
    <xf numFmtId="10" fontId="1" fillId="2" borderId="1" xfId="0" applyNumberFormat="1" applyFont="1" applyFill="1" applyBorder="1" applyAlignment="1" applyProtection="1">
      <alignment horizontal="center"/>
      <protection hidden="1"/>
    </xf>
    <xf numFmtId="44" fontId="1" fillId="2" borderId="1" xfId="1" applyFont="1" applyFill="1" applyBorder="1" applyAlignment="1" applyProtection="1">
      <alignment vertical="center"/>
      <protection hidden="1"/>
    </xf>
    <xf numFmtId="2" fontId="4" fillId="2" borderId="1" xfId="0" applyNumberFormat="1" applyFont="1" applyFill="1" applyBorder="1" applyAlignment="1" applyProtection="1">
      <alignment horizontal="center"/>
      <protection hidden="1"/>
    </xf>
    <xf numFmtId="44" fontId="3" fillId="2" borderId="1" xfId="1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44" fontId="3" fillId="2" borderId="1" xfId="1" applyFont="1" applyFill="1" applyBorder="1" applyAlignment="1" applyProtection="1">
      <alignment horizontal="center" vertical="center"/>
      <protection hidden="1"/>
    </xf>
    <xf numFmtId="44" fontId="3" fillId="2" borderId="1" xfId="0" applyNumberFormat="1" applyFont="1" applyFill="1" applyBorder="1" applyProtection="1">
      <protection hidden="1"/>
    </xf>
    <xf numFmtId="44" fontId="3" fillId="2" borderId="1" xfId="1" applyFont="1" applyFill="1" applyBorder="1" applyAlignment="1" applyProtection="1">
      <alignment horizontal="right"/>
      <protection hidden="1"/>
    </xf>
    <xf numFmtId="44" fontId="3" fillId="2" borderId="1" xfId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4" fontId="3" fillId="2" borderId="1" xfId="1" applyFont="1" applyFill="1" applyBorder="1" applyAlignment="1" applyProtection="1">
      <protection locked="0"/>
    </xf>
    <xf numFmtId="44" fontId="3" fillId="2" borderId="1" xfId="1" applyFont="1" applyFill="1" applyBorder="1" applyAlignment="1" applyProtection="1">
      <alignment vertical="center" wrapText="1"/>
      <protection locked="0"/>
    </xf>
    <xf numFmtId="44" fontId="3" fillId="2" borderId="1" xfId="1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44" fontId="1" fillId="7" borderId="1" xfId="1" applyFont="1" applyFill="1" applyBorder="1" applyAlignment="1" applyProtection="1">
      <alignment horizontal="center" vertical="center"/>
      <protection hidden="1"/>
    </xf>
    <xf numFmtId="164" fontId="1" fillId="7" borderId="1" xfId="0" applyNumberFormat="1" applyFont="1" applyFill="1" applyBorder="1" applyAlignment="1" applyProtection="1">
      <alignment horizontal="center"/>
      <protection hidden="1"/>
    </xf>
    <xf numFmtId="4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Protection="1">
      <protection hidden="1"/>
    </xf>
    <xf numFmtId="44" fontId="1" fillId="7" borderId="1" xfId="1" applyFont="1" applyFill="1" applyBorder="1" applyProtection="1">
      <protection hidden="1"/>
    </xf>
    <xf numFmtId="44" fontId="1" fillId="7" borderId="1" xfId="1" applyFont="1" applyFill="1" applyBorder="1" applyAlignment="1" applyProtection="1">
      <alignment horizontal="center"/>
      <protection hidden="1"/>
    </xf>
    <xf numFmtId="44" fontId="1" fillId="7" borderId="1" xfId="0" applyNumberFormat="1" applyFont="1" applyFill="1" applyBorder="1" applyProtection="1">
      <protection hidden="1"/>
    </xf>
    <xf numFmtId="0" fontId="3" fillId="7" borderId="1" xfId="0" applyFont="1" applyFill="1" applyBorder="1" applyProtection="1"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44" fontId="1" fillId="7" borderId="1" xfId="0" applyNumberFormat="1" applyFont="1" applyFill="1" applyBorder="1" applyProtection="1">
      <protection locked="0"/>
    </xf>
    <xf numFmtId="0" fontId="1" fillId="7" borderId="1" xfId="0" applyFont="1" applyFill="1" applyBorder="1" applyProtection="1">
      <protection locked="0"/>
    </xf>
    <xf numFmtId="44" fontId="1" fillId="7" borderId="1" xfId="1" applyFont="1" applyFill="1" applyBorder="1" applyProtection="1"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10" fontId="1" fillId="7" borderId="1" xfId="0" applyNumberFormat="1" applyFont="1" applyFill="1" applyBorder="1" applyAlignment="1" applyProtection="1">
      <alignment horizontal="center" vertical="center"/>
      <protection hidden="1"/>
    </xf>
    <xf numFmtId="44" fontId="1" fillId="7" borderId="1" xfId="1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 vertical="center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164" fontId="18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left"/>
      <protection locked="0"/>
    </xf>
    <xf numFmtId="44" fontId="7" fillId="6" borderId="1" xfId="0" applyNumberFormat="1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44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</xdr:colOff>
      <xdr:row>0</xdr:row>
      <xdr:rowOff>11905</xdr:rowOff>
    </xdr:from>
    <xdr:to>
      <xdr:col>3</xdr:col>
      <xdr:colOff>59531</xdr:colOff>
      <xdr:row>2</xdr:row>
      <xdr:rowOff>308990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5" y="11905"/>
          <a:ext cx="1726405" cy="107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zoomScale="86" zoomScaleNormal="86" workbookViewId="0">
      <selection activeCell="L50" sqref="L50"/>
    </sheetView>
  </sheetViews>
  <sheetFormatPr defaultRowHeight="15" x14ac:dyDescent="0.25"/>
  <cols>
    <col min="1" max="1" width="5.140625" style="1" customWidth="1"/>
    <col min="2" max="2" width="6.85546875" style="1" customWidth="1"/>
    <col min="3" max="3" width="14.28515625" style="1" customWidth="1"/>
    <col min="4" max="4" width="8.28515625" style="1" customWidth="1"/>
    <col min="5" max="5" width="14.85546875" style="1" customWidth="1"/>
    <col min="6" max="6" width="8" style="1" customWidth="1"/>
    <col min="7" max="7" width="12.140625" style="1" customWidth="1"/>
    <col min="8" max="8" width="14.5703125" style="1" customWidth="1"/>
    <col min="9" max="9" width="16.28515625" style="1" customWidth="1"/>
    <col min="10" max="10" width="2.140625" style="1" customWidth="1"/>
    <col min="11" max="11" width="5.28515625" style="1" customWidth="1"/>
    <col min="12" max="12" width="9.140625" style="1"/>
    <col min="13" max="13" width="14.5703125" style="1" customWidth="1"/>
    <col min="14" max="14" width="9.140625" style="1"/>
    <col min="15" max="15" width="15.28515625" style="1" customWidth="1"/>
    <col min="16" max="16" width="7.7109375" style="1" customWidth="1"/>
    <col min="17" max="17" width="12.140625" style="1" customWidth="1"/>
    <col min="18" max="18" width="14.5703125" style="1" customWidth="1"/>
    <col min="19" max="19" width="16.28515625" style="1" customWidth="1"/>
    <col min="20" max="16384" width="9.140625" style="1"/>
  </cols>
  <sheetData>
    <row r="1" spans="1:19" ht="36" customHeight="1" x14ac:dyDescent="0.25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25.5" customHeight="1" x14ac:dyDescent="0.25">
      <c r="A2" s="19"/>
      <c r="B2" s="19"/>
      <c r="C2" s="19"/>
      <c r="D2" s="19"/>
      <c r="E2" s="19"/>
      <c r="F2" s="22"/>
      <c r="G2" s="63" t="s">
        <v>21</v>
      </c>
      <c r="H2" s="63"/>
      <c r="I2" s="63"/>
      <c r="J2" s="63"/>
      <c r="K2" s="63"/>
      <c r="L2" s="63"/>
      <c r="M2" s="63"/>
      <c r="N2" s="63"/>
      <c r="O2" s="63"/>
      <c r="P2" s="19"/>
      <c r="Q2" s="19"/>
      <c r="R2" s="19"/>
      <c r="S2" s="19"/>
    </row>
    <row r="3" spans="1:19" ht="24" customHeight="1" x14ac:dyDescent="0.25">
      <c r="A3" s="19"/>
      <c r="B3" s="19"/>
      <c r="C3" s="19"/>
      <c r="D3" s="19"/>
      <c r="E3" s="19"/>
      <c r="F3" s="19"/>
      <c r="G3" s="60"/>
      <c r="H3" s="61"/>
      <c r="I3" s="61"/>
      <c r="J3" s="61"/>
      <c r="K3" s="61"/>
      <c r="L3" s="61"/>
      <c r="M3" s="61"/>
      <c r="N3" s="61"/>
      <c r="O3" s="62"/>
      <c r="P3" s="19"/>
      <c r="Q3" s="19"/>
      <c r="R3" s="19"/>
      <c r="S3" s="19"/>
    </row>
    <row r="4" spans="1:19" ht="6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63" x14ac:dyDescent="0.25">
      <c r="A5" s="128" t="s">
        <v>0</v>
      </c>
      <c r="B5" s="128" t="s">
        <v>1</v>
      </c>
      <c r="C5" s="128" t="s">
        <v>14</v>
      </c>
      <c r="D5" s="129" t="s">
        <v>22</v>
      </c>
      <c r="E5" s="129" t="s">
        <v>19</v>
      </c>
      <c r="F5" s="129" t="s">
        <v>20</v>
      </c>
      <c r="G5" s="130" t="s">
        <v>15</v>
      </c>
      <c r="H5" s="129" t="s">
        <v>17</v>
      </c>
      <c r="I5" s="129" t="s">
        <v>16</v>
      </c>
      <c r="J5" s="21"/>
      <c r="K5" s="128" t="s">
        <v>0</v>
      </c>
      <c r="L5" s="128" t="s">
        <v>1</v>
      </c>
      <c r="M5" s="128" t="s">
        <v>14</v>
      </c>
      <c r="N5" s="129" t="s">
        <v>22</v>
      </c>
      <c r="O5" s="130" t="s">
        <v>19</v>
      </c>
      <c r="P5" s="129" t="s">
        <v>20</v>
      </c>
      <c r="Q5" s="130" t="s">
        <v>15</v>
      </c>
      <c r="R5" s="129" t="s">
        <v>17</v>
      </c>
      <c r="S5" s="129" t="s">
        <v>16</v>
      </c>
    </row>
    <row r="6" spans="1:19" x14ac:dyDescent="0.25">
      <c r="A6" s="64">
        <v>2014</v>
      </c>
      <c r="B6" s="11" t="s">
        <v>2</v>
      </c>
      <c r="C6" s="20"/>
      <c r="D6" s="86">
        <v>10</v>
      </c>
      <c r="E6" s="87">
        <f t="shared" ref="E6:E17" si="0">C6/D6</f>
        <v>0</v>
      </c>
      <c r="F6" s="88">
        <v>69</v>
      </c>
      <c r="G6" s="89">
        <v>0.01</v>
      </c>
      <c r="H6" s="90">
        <f t="shared" ref="H6:H17" si="1">C6*(((1+G6)^F6)-1)</f>
        <v>0</v>
      </c>
      <c r="I6" s="90">
        <f t="shared" ref="I6:I17" si="2">C6+E6+H6</f>
        <v>0</v>
      </c>
      <c r="J6" s="3"/>
      <c r="K6" s="68">
        <v>2015</v>
      </c>
      <c r="L6" s="108" t="s">
        <v>2</v>
      </c>
      <c r="M6" s="20"/>
      <c r="N6" s="86">
        <v>10</v>
      </c>
      <c r="O6" s="87">
        <f t="shared" ref="O6:O17" si="3">M6/N6</f>
        <v>0</v>
      </c>
      <c r="P6" s="88">
        <v>57</v>
      </c>
      <c r="Q6" s="93">
        <v>0.01</v>
      </c>
      <c r="R6" s="12">
        <f t="shared" ref="R6:R17" si="4">M6*(((1+Q6)^P6)-1)</f>
        <v>0</v>
      </c>
      <c r="S6" s="12">
        <f t="shared" ref="S6:S17" si="5">M6+O6+R6</f>
        <v>0</v>
      </c>
    </row>
    <row r="7" spans="1:19" x14ac:dyDescent="0.25">
      <c r="A7" s="65"/>
      <c r="B7" s="11" t="s">
        <v>3</v>
      </c>
      <c r="C7" s="4"/>
      <c r="D7" s="91">
        <v>10</v>
      </c>
      <c r="E7" s="92">
        <f t="shared" si="0"/>
        <v>0</v>
      </c>
      <c r="F7" s="5">
        <v>68</v>
      </c>
      <c r="G7" s="93">
        <v>0.01</v>
      </c>
      <c r="H7" s="13">
        <f t="shared" si="1"/>
        <v>0</v>
      </c>
      <c r="I7" s="13">
        <f t="shared" si="2"/>
        <v>0</v>
      </c>
      <c r="J7" s="3"/>
      <c r="K7" s="68"/>
      <c r="L7" s="11" t="s">
        <v>3</v>
      </c>
      <c r="M7" s="4"/>
      <c r="N7" s="98">
        <v>10</v>
      </c>
      <c r="O7" s="92">
        <f t="shared" si="3"/>
        <v>0</v>
      </c>
      <c r="P7" s="5">
        <v>56</v>
      </c>
      <c r="Q7" s="93">
        <v>0.01</v>
      </c>
      <c r="R7" s="12">
        <f t="shared" si="4"/>
        <v>0</v>
      </c>
      <c r="S7" s="12">
        <f t="shared" si="5"/>
        <v>0</v>
      </c>
    </row>
    <row r="8" spans="1:19" x14ac:dyDescent="0.25">
      <c r="A8" s="65"/>
      <c r="B8" s="11" t="s">
        <v>4</v>
      </c>
      <c r="C8" s="4"/>
      <c r="D8" s="91">
        <v>10</v>
      </c>
      <c r="E8" s="92">
        <f t="shared" si="0"/>
        <v>0</v>
      </c>
      <c r="F8" s="5">
        <v>67</v>
      </c>
      <c r="G8" s="93">
        <v>0.01</v>
      </c>
      <c r="H8" s="13">
        <f t="shared" si="1"/>
        <v>0</v>
      </c>
      <c r="I8" s="13">
        <f t="shared" si="2"/>
        <v>0</v>
      </c>
      <c r="J8" s="3"/>
      <c r="K8" s="68"/>
      <c r="L8" s="11" t="s">
        <v>4</v>
      </c>
      <c r="M8" s="4"/>
      <c r="N8" s="98">
        <v>10</v>
      </c>
      <c r="O8" s="92">
        <f t="shared" si="3"/>
        <v>0</v>
      </c>
      <c r="P8" s="5">
        <v>55</v>
      </c>
      <c r="Q8" s="93">
        <v>0.01</v>
      </c>
      <c r="R8" s="12">
        <f t="shared" si="4"/>
        <v>0</v>
      </c>
      <c r="S8" s="12">
        <f t="shared" si="5"/>
        <v>0</v>
      </c>
    </row>
    <row r="9" spans="1:19" x14ac:dyDescent="0.25">
      <c r="A9" s="65"/>
      <c r="B9" s="11" t="s">
        <v>5</v>
      </c>
      <c r="C9" s="4"/>
      <c r="D9" s="91">
        <v>10</v>
      </c>
      <c r="E9" s="92">
        <f t="shared" si="0"/>
        <v>0</v>
      </c>
      <c r="F9" s="5">
        <v>66</v>
      </c>
      <c r="G9" s="93">
        <v>0.01</v>
      </c>
      <c r="H9" s="13">
        <f t="shared" si="1"/>
        <v>0</v>
      </c>
      <c r="I9" s="13">
        <f t="shared" si="2"/>
        <v>0</v>
      </c>
      <c r="J9" s="3"/>
      <c r="K9" s="68"/>
      <c r="L9" s="11" t="s">
        <v>5</v>
      </c>
      <c r="M9" s="4"/>
      <c r="N9" s="98">
        <v>10</v>
      </c>
      <c r="O9" s="92">
        <f t="shared" si="3"/>
        <v>0</v>
      </c>
      <c r="P9" s="5">
        <v>54</v>
      </c>
      <c r="Q9" s="93">
        <v>0.01</v>
      </c>
      <c r="R9" s="12">
        <f t="shared" si="4"/>
        <v>0</v>
      </c>
      <c r="S9" s="12">
        <f t="shared" si="5"/>
        <v>0</v>
      </c>
    </row>
    <row r="10" spans="1:19" x14ac:dyDescent="0.25">
      <c r="A10" s="65"/>
      <c r="B10" s="11" t="s">
        <v>6</v>
      </c>
      <c r="C10" s="4"/>
      <c r="D10" s="91">
        <v>10</v>
      </c>
      <c r="E10" s="92">
        <f t="shared" si="0"/>
        <v>0</v>
      </c>
      <c r="F10" s="5">
        <v>65</v>
      </c>
      <c r="G10" s="93">
        <v>0.01</v>
      </c>
      <c r="H10" s="13">
        <f t="shared" si="1"/>
        <v>0</v>
      </c>
      <c r="I10" s="13">
        <f t="shared" si="2"/>
        <v>0</v>
      </c>
      <c r="J10" s="3"/>
      <c r="K10" s="68"/>
      <c r="L10" s="11" t="s">
        <v>6</v>
      </c>
      <c r="M10" s="4"/>
      <c r="N10" s="98">
        <v>10</v>
      </c>
      <c r="O10" s="92">
        <f t="shared" si="3"/>
        <v>0</v>
      </c>
      <c r="P10" s="5">
        <v>53</v>
      </c>
      <c r="Q10" s="93">
        <v>0.01</v>
      </c>
      <c r="R10" s="12">
        <f t="shared" si="4"/>
        <v>0</v>
      </c>
      <c r="S10" s="12">
        <f t="shared" si="5"/>
        <v>0</v>
      </c>
    </row>
    <row r="11" spans="1:19" x14ac:dyDescent="0.25">
      <c r="A11" s="65"/>
      <c r="B11" s="11" t="s">
        <v>7</v>
      </c>
      <c r="C11" s="4"/>
      <c r="D11" s="91">
        <v>10</v>
      </c>
      <c r="E11" s="92">
        <f t="shared" si="0"/>
        <v>0</v>
      </c>
      <c r="F11" s="5">
        <v>64</v>
      </c>
      <c r="G11" s="93">
        <v>0.01</v>
      </c>
      <c r="H11" s="13">
        <f t="shared" si="1"/>
        <v>0</v>
      </c>
      <c r="I11" s="13">
        <f t="shared" si="2"/>
        <v>0</v>
      </c>
      <c r="J11" s="3"/>
      <c r="K11" s="68"/>
      <c r="L11" s="11" t="s">
        <v>7</v>
      </c>
      <c r="M11" s="4"/>
      <c r="N11" s="98">
        <v>10</v>
      </c>
      <c r="O11" s="92">
        <f t="shared" si="3"/>
        <v>0</v>
      </c>
      <c r="P11" s="5">
        <v>52</v>
      </c>
      <c r="Q11" s="93">
        <v>0.01</v>
      </c>
      <c r="R11" s="12">
        <f t="shared" si="4"/>
        <v>0</v>
      </c>
      <c r="S11" s="12">
        <f t="shared" si="5"/>
        <v>0</v>
      </c>
    </row>
    <row r="12" spans="1:19" x14ac:dyDescent="0.25">
      <c r="A12" s="65"/>
      <c r="B12" s="11" t="s">
        <v>8</v>
      </c>
      <c r="C12" s="4"/>
      <c r="D12" s="91">
        <v>10</v>
      </c>
      <c r="E12" s="92">
        <f t="shared" si="0"/>
        <v>0</v>
      </c>
      <c r="F12" s="5">
        <v>63</v>
      </c>
      <c r="G12" s="93">
        <v>0.01</v>
      </c>
      <c r="H12" s="13">
        <f t="shared" si="1"/>
        <v>0</v>
      </c>
      <c r="I12" s="13">
        <f t="shared" si="2"/>
        <v>0</v>
      </c>
      <c r="J12" s="3"/>
      <c r="K12" s="68"/>
      <c r="L12" s="11" t="s">
        <v>8</v>
      </c>
      <c r="M12" s="4"/>
      <c r="N12" s="98">
        <v>10</v>
      </c>
      <c r="O12" s="92">
        <f t="shared" si="3"/>
        <v>0</v>
      </c>
      <c r="P12" s="5">
        <v>51</v>
      </c>
      <c r="Q12" s="93">
        <v>0.01</v>
      </c>
      <c r="R12" s="12">
        <f t="shared" si="4"/>
        <v>0</v>
      </c>
      <c r="S12" s="12">
        <f t="shared" si="5"/>
        <v>0</v>
      </c>
    </row>
    <row r="13" spans="1:19" x14ac:dyDescent="0.25">
      <c r="A13" s="65"/>
      <c r="B13" s="11" t="s">
        <v>9</v>
      </c>
      <c r="C13" s="4"/>
      <c r="D13" s="91">
        <v>10</v>
      </c>
      <c r="E13" s="92">
        <f t="shared" si="0"/>
        <v>0</v>
      </c>
      <c r="F13" s="5">
        <v>62</v>
      </c>
      <c r="G13" s="93">
        <v>0.01</v>
      </c>
      <c r="H13" s="13">
        <f t="shared" si="1"/>
        <v>0</v>
      </c>
      <c r="I13" s="13">
        <f t="shared" si="2"/>
        <v>0</v>
      </c>
      <c r="J13" s="3"/>
      <c r="K13" s="68"/>
      <c r="L13" s="11" t="s">
        <v>9</v>
      </c>
      <c r="M13" s="4"/>
      <c r="N13" s="98">
        <v>10</v>
      </c>
      <c r="O13" s="92">
        <f t="shared" si="3"/>
        <v>0</v>
      </c>
      <c r="P13" s="5">
        <v>50</v>
      </c>
      <c r="Q13" s="93">
        <v>0.01</v>
      </c>
      <c r="R13" s="12">
        <f t="shared" si="4"/>
        <v>0</v>
      </c>
      <c r="S13" s="12">
        <f t="shared" si="5"/>
        <v>0</v>
      </c>
    </row>
    <row r="14" spans="1:19" x14ac:dyDescent="0.25">
      <c r="A14" s="65"/>
      <c r="B14" s="11" t="s">
        <v>10</v>
      </c>
      <c r="C14" s="4"/>
      <c r="D14" s="91">
        <v>10</v>
      </c>
      <c r="E14" s="92">
        <f t="shared" si="0"/>
        <v>0</v>
      </c>
      <c r="F14" s="5">
        <v>61</v>
      </c>
      <c r="G14" s="93">
        <v>0.01</v>
      </c>
      <c r="H14" s="13">
        <f t="shared" si="1"/>
        <v>0</v>
      </c>
      <c r="I14" s="13">
        <f t="shared" si="2"/>
        <v>0</v>
      </c>
      <c r="J14" s="3"/>
      <c r="K14" s="68"/>
      <c r="L14" s="11" t="s">
        <v>10</v>
      </c>
      <c r="M14" s="4"/>
      <c r="N14" s="98">
        <v>10</v>
      </c>
      <c r="O14" s="92">
        <f t="shared" si="3"/>
        <v>0</v>
      </c>
      <c r="P14" s="5">
        <v>49</v>
      </c>
      <c r="Q14" s="93">
        <v>0.01</v>
      </c>
      <c r="R14" s="12">
        <f t="shared" si="4"/>
        <v>0</v>
      </c>
      <c r="S14" s="12">
        <f t="shared" si="5"/>
        <v>0</v>
      </c>
    </row>
    <row r="15" spans="1:19" x14ac:dyDescent="0.25">
      <c r="A15" s="65"/>
      <c r="B15" s="11" t="s">
        <v>11</v>
      </c>
      <c r="C15" s="4"/>
      <c r="D15" s="91">
        <v>10</v>
      </c>
      <c r="E15" s="92">
        <f t="shared" si="0"/>
        <v>0</v>
      </c>
      <c r="F15" s="5">
        <v>60</v>
      </c>
      <c r="G15" s="93">
        <v>0.01</v>
      </c>
      <c r="H15" s="13">
        <f t="shared" si="1"/>
        <v>0</v>
      </c>
      <c r="I15" s="13">
        <f t="shared" si="2"/>
        <v>0</v>
      </c>
      <c r="J15" s="3"/>
      <c r="K15" s="68"/>
      <c r="L15" s="11" t="s">
        <v>11</v>
      </c>
      <c r="M15" s="4"/>
      <c r="N15" s="98">
        <v>10</v>
      </c>
      <c r="O15" s="92">
        <f t="shared" si="3"/>
        <v>0</v>
      </c>
      <c r="P15" s="5">
        <v>48</v>
      </c>
      <c r="Q15" s="93">
        <v>0.01</v>
      </c>
      <c r="R15" s="12">
        <f t="shared" si="4"/>
        <v>0</v>
      </c>
      <c r="S15" s="12">
        <f t="shared" si="5"/>
        <v>0</v>
      </c>
    </row>
    <row r="16" spans="1:19" x14ac:dyDescent="0.25">
      <c r="A16" s="65"/>
      <c r="B16" s="11" t="s">
        <v>12</v>
      </c>
      <c r="C16" s="4"/>
      <c r="D16" s="91">
        <v>10</v>
      </c>
      <c r="E16" s="92">
        <f t="shared" si="0"/>
        <v>0</v>
      </c>
      <c r="F16" s="5">
        <v>59</v>
      </c>
      <c r="G16" s="93">
        <v>0.01</v>
      </c>
      <c r="H16" s="13">
        <f t="shared" si="1"/>
        <v>0</v>
      </c>
      <c r="I16" s="13">
        <f t="shared" si="2"/>
        <v>0</v>
      </c>
      <c r="J16" s="3"/>
      <c r="K16" s="68"/>
      <c r="L16" s="11" t="s">
        <v>12</v>
      </c>
      <c r="M16" s="4"/>
      <c r="N16" s="98">
        <v>10</v>
      </c>
      <c r="O16" s="92">
        <f t="shared" si="3"/>
        <v>0</v>
      </c>
      <c r="P16" s="5">
        <v>47</v>
      </c>
      <c r="Q16" s="93">
        <v>0.01</v>
      </c>
      <c r="R16" s="12">
        <f t="shared" si="4"/>
        <v>0</v>
      </c>
      <c r="S16" s="12">
        <f t="shared" si="5"/>
        <v>0</v>
      </c>
    </row>
    <row r="17" spans="1:19" x14ac:dyDescent="0.25">
      <c r="A17" s="66"/>
      <c r="B17" s="11" t="s">
        <v>13</v>
      </c>
      <c r="C17" s="4"/>
      <c r="D17" s="91">
        <v>10</v>
      </c>
      <c r="E17" s="92">
        <f t="shared" si="0"/>
        <v>0</v>
      </c>
      <c r="F17" s="5">
        <v>58</v>
      </c>
      <c r="G17" s="93">
        <v>0.01</v>
      </c>
      <c r="H17" s="13">
        <f t="shared" si="1"/>
        <v>0</v>
      </c>
      <c r="I17" s="13">
        <f t="shared" si="2"/>
        <v>0</v>
      </c>
      <c r="J17" s="3"/>
      <c r="K17" s="69"/>
      <c r="L17" s="11" t="s">
        <v>13</v>
      </c>
      <c r="M17" s="4"/>
      <c r="N17" s="98">
        <v>10</v>
      </c>
      <c r="O17" s="92">
        <f t="shared" si="3"/>
        <v>0</v>
      </c>
      <c r="P17" s="5">
        <v>46</v>
      </c>
      <c r="Q17" s="93">
        <v>0.01</v>
      </c>
      <c r="R17" s="12">
        <f t="shared" si="4"/>
        <v>0</v>
      </c>
      <c r="S17" s="12">
        <f t="shared" si="5"/>
        <v>0</v>
      </c>
    </row>
    <row r="18" spans="1:19" x14ac:dyDescent="0.25">
      <c r="A18" s="111"/>
      <c r="B18" s="111" t="s">
        <v>18</v>
      </c>
      <c r="C18" s="113">
        <f>SUM(C6:C17)</f>
        <v>0</v>
      </c>
      <c r="D18" s="114"/>
      <c r="E18" s="114"/>
      <c r="F18" s="111"/>
      <c r="G18" s="114"/>
      <c r="H18" s="114" t="s">
        <v>18</v>
      </c>
      <c r="I18" s="115">
        <f>SUM(I6:I17)</f>
        <v>0</v>
      </c>
      <c r="J18" s="3"/>
      <c r="K18" s="111"/>
      <c r="L18" s="111" t="s">
        <v>18</v>
      </c>
      <c r="M18" s="118">
        <f>SUM(M6:M17)</f>
        <v>0</v>
      </c>
      <c r="N18" s="111"/>
      <c r="O18" s="114"/>
      <c r="P18" s="111"/>
      <c r="Q18" s="111"/>
      <c r="R18" s="112" t="s">
        <v>18</v>
      </c>
      <c r="S18" s="119">
        <f>SUM(S6:S17)</f>
        <v>0</v>
      </c>
    </row>
    <row r="19" spans="1:19" x14ac:dyDescent="0.25">
      <c r="A19" s="67">
        <v>2016</v>
      </c>
      <c r="B19" s="11" t="s">
        <v>2</v>
      </c>
      <c r="C19" s="4"/>
      <c r="D19" s="91">
        <v>10</v>
      </c>
      <c r="E19" s="6">
        <f t="shared" ref="E19:E30" si="6">C19/D19</f>
        <v>0</v>
      </c>
      <c r="F19" s="5">
        <v>45</v>
      </c>
      <c r="G19" s="93">
        <v>0.01</v>
      </c>
      <c r="H19" s="13">
        <f t="shared" ref="H19:H30" si="7">C19*(((1+G19)^F19)-1)</f>
        <v>0</v>
      </c>
      <c r="I19" s="94">
        <f t="shared" ref="I19:I30" si="8">C19+E19+H19</f>
        <v>0</v>
      </c>
      <c r="J19" s="3"/>
      <c r="K19" s="67">
        <v>2017</v>
      </c>
      <c r="L19" s="11" t="s">
        <v>2</v>
      </c>
      <c r="M19" s="4"/>
      <c r="N19" s="98">
        <v>10</v>
      </c>
      <c r="O19" s="92">
        <f t="shared" ref="O19:O30" si="9">M19/N19</f>
        <v>0</v>
      </c>
      <c r="P19" s="5">
        <v>33</v>
      </c>
      <c r="Q19" s="93">
        <v>0.01</v>
      </c>
      <c r="R19" s="12">
        <f t="shared" ref="R19:R30" si="10">M19*(((1+Q19)^P19)-1)</f>
        <v>0</v>
      </c>
      <c r="S19" s="12">
        <f t="shared" ref="S19:S30" si="11">M19+O19+R19</f>
        <v>0</v>
      </c>
    </row>
    <row r="20" spans="1:19" x14ac:dyDescent="0.25">
      <c r="A20" s="68"/>
      <c r="B20" s="11" t="s">
        <v>3</v>
      </c>
      <c r="C20" s="4"/>
      <c r="D20" s="91">
        <v>10</v>
      </c>
      <c r="E20" s="6">
        <f t="shared" si="6"/>
        <v>0</v>
      </c>
      <c r="F20" s="5">
        <v>44</v>
      </c>
      <c r="G20" s="93">
        <v>0.01</v>
      </c>
      <c r="H20" s="13">
        <f t="shared" si="7"/>
        <v>0</v>
      </c>
      <c r="I20" s="94">
        <f t="shared" si="8"/>
        <v>0</v>
      </c>
      <c r="J20" s="3"/>
      <c r="K20" s="68"/>
      <c r="L20" s="11" t="s">
        <v>3</v>
      </c>
      <c r="M20" s="4"/>
      <c r="N20" s="98">
        <v>10</v>
      </c>
      <c r="O20" s="92">
        <f t="shared" si="9"/>
        <v>0</v>
      </c>
      <c r="P20" s="5">
        <v>32</v>
      </c>
      <c r="Q20" s="93">
        <v>0.01</v>
      </c>
      <c r="R20" s="12">
        <f t="shared" si="10"/>
        <v>0</v>
      </c>
      <c r="S20" s="12">
        <f t="shared" si="11"/>
        <v>0</v>
      </c>
    </row>
    <row r="21" spans="1:19" x14ac:dyDescent="0.25">
      <c r="A21" s="68"/>
      <c r="B21" s="11" t="s">
        <v>4</v>
      </c>
      <c r="C21" s="4"/>
      <c r="D21" s="91">
        <v>10</v>
      </c>
      <c r="E21" s="6">
        <f t="shared" si="6"/>
        <v>0</v>
      </c>
      <c r="F21" s="5">
        <v>43</v>
      </c>
      <c r="G21" s="93">
        <v>0.01</v>
      </c>
      <c r="H21" s="13">
        <f t="shared" si="7"/>
        <v>0</v>
      </c>
      <c r="I21" s="94">
        <f t="shared" si="8"/>
        <v>0</v>
      </c>
      <c r="J21" s="3"/>
      <c r="K21" s="68"/>
      <c r="L21" s="11" t="s">
        <v>4</v>
      </c>
      <c r="M21" s="4"/>
      <c r="N21" s="98">
        <v>10</v>
      </c>
      <c r="O21" s="92">
        <f t="shared" si="9"/>
        <v>0</v>
      </c>
      <c r="P21" s="5">
        <v>31</v>
      </c>
      <c r="Q21" s="93">
        <v>0.01</v>
      </c>
      <c r="R21" s="12">
        <f t="shared" si="10"/>
        <v>0</v>
      </c>
      <c r="S21" s="12">
        <f t="shared" si="11"/>
        <v>0</v>
      </c>
    </row>
    <row r="22" spans="1:19" x14ac:dyDescent="0.25">
      <c r="A22" s="68"/>
      <c r="B22" s="11" t="s">
        <v>5</v>
      </c>
      <c r="C22" s="4"/>
      <c r="D22" s="91">
        <v>10</v>
      </c>
      <c r="E22" s="6">
        <f t="shared" si="6"/>
        <v>0</v>
      </c>
      <c r="F22" s="5">
        <v>42</v>
      </c>
      <c r="G22" s="93">
        <v>0.01</v>
      </c>
      <c r="H22" s="13">
        <f t="shared" si="7"/>
        <v>0</v>
      </c>
      <c r="I22" s="94">
        <f t="shared" si="8"/>
        <v>0</v>
      </c>
      <c r="J22" s="3"/>
      <c r="K22" s="68"/>
      <c r="L22" s="11" t="s">
        <v>5</v>
      </c>
      <c r="M22" s="4"/>
      <c r="N22" s="98">
        <v>10</v>
      </c>
      <c r="O22" s="92">
        <f t="shared" si="9"/>
        <v>0</v>
      </c>
      <c r="P22" s="5">
        <v>30</v>
      </c>
      <c r="Q22" s="93">
        <v>0.01</v>
      </c>
      <c r="R22" s="12">
        <f t="shared" si="10"/>
        <v>0</v>
      </c>
      <c r="S22" s="12">
        <f t="shared" si="11"/>
        <v>0</v>
      </c>
    </row>
    <row r="23" spans="1:19" x14ac:dyDescent="0.25">
      <c r="A23" s="68"/>
      <c r="B23" s="11" t="s">
        <v>6</v>
      </c>
      <c r="C23" s="4"/>
      <c r="D23" s="91">
        <v>10</v>
      </c>
      <c r="E23" s="6">
        <f t="shared" si="6"/>
        <v>0</v>
      </c>
      <c r="F23" s="5">
        <v>41</v>
      </c>
      <c r="G23" s="93">
        <v>0.01</v>
      </c>
      <c r="H23" s="13">
        <f t="shared" si="7"/>
        <v>0</v>
      </c>
      <c r="I23" s="94">
        <f t="shared" si="8"/>
        <v>0</v>
      </c>
      <c r="J23" s="3"/>
      <c r="K23" s="68"/>
      <c r="L23" s="11" t="s">
        <v>6</v>
      </c>
      <c r="M23" s="4"/>
      <c r="N23" s="98">
        <v>10</v>
      </c>
      <c r="O23" s="92">
        <f t="shared" si="9"/>
        <v>0</v>
      </c>
      <c r="P23" s="5">
        <v>29</v>
      </c>
      <c r="Q23" s="93">
        <v>0.01</v>
      </c>
      <c r="R23" s="12">
        <f t="shared" si="10"/>
        <v>0</v>
      </c>
      <c r="S23" s="12">
        <f t="shared" si="11"/>
        <v>0</v>
      </c>
    </row>
    <row r="24" spans="1:19" x14ac:dyDescent="0.25">
      <c r="A24" s="68"/>
      <c r="B24" s="11" t="s">
        <v>7</v>
      </c>
      <c r="C24" s="4"/>
      <c r="D24" s="91">
        <v>10</v>
      </c>
      <c r="E24" s="6">
        <f t="shared" si="6"/>
        <v>0</v>
      </c>
      <c r="F24" s="5">
        <v>40</v>
      </c>
      <c r="G24" s="93">
        <v>0.01</v>
      </c>
      <c r="H24" s="13">
        <f t="shared" si="7"/>
        <v>0</v>
      </c>
      <c r="I24" s="94">
        <f t="shared" si="8"/>
        <v>0</v>
      </c>
      <c r="J24" s="3"/>
      <c r="K24" s="68"/>
      <c r="L24" s="11" t="s">
        <v>7</v>
      </c>
      <c r="M24" s="4"/>
      <c r="N24" s="98">
        <v>10</v>
      </c>
      <c r="O24" s="92">
        <f t="shared" si="9"/>
        <v>0</v>
      </c>
      <c r="P24" s="5">
        <v>28</v>
      </c>
      <c r="Q24" s="93">
        <v>0.01</v>
      </c>
      <c r="R24" s="12">
        <f t="shared" si="10"/>
        <v>0</v>
      </c>
      <c r="S24" s="12">
        <f t="shared" si="11"/>
        <v>0</v>
      </c>
    </row>
    <row r="25" spans="1:19" x14ac:dyDescent="0.25">
      <c r="A25" s="68"/>
      <c r="B25" s="11" t="s">
        <v>8</v>
      </c>
      <c r="C25" s="4"/>
      <c r="D25" s="91">
        <v>10</v>
      </c>
      <c r="E25" s="6">
        <f t="shared" si="6"/>
        <v>0</v>
      </c>
      <c r="F25" s="5">
        <v>39</v>
      </c>
      <c r="G25" s="93">
        <v>0.01</v>
      </c>
      <c r="H25" s="13">
        <f t="shared" si="7"/>
        <v>0</v>
      </c>
      <c r="I25" s="94">
        <f t="shared" si="8"/>
        <v>0</v>
      </c>
      <c r="J25" s="3"/>
      <c r="K25" s="68"/>
      <c r="L25" s="11" t="s">
        <v>8</v>
      </c>
      <c r="M25" s="4"/>
      <c r="N25" s="98">
        <v>10</v>
      </c>
      <c r="O25" s="92">
        <f t="shared" si="9"/>
        <v>0</v>
      </c>
      <c r="P25" s="5">
        <v>27</v>
      </c>
      <c r="Q25" s="93">
        <v>0.01</v>
      </c>
      <c r="R25" s="12">
        <f t="shared" si="10"/>
        <v>0</v>
      </c>
      <c r="S25" s="12">
        <f t="shared" si="11"/>
        <v>0</v>
      </c>
    </row>
    <row r="26" spans="1:19" x14ac:dyDescent="0.25">
      <c r="A26" s="68"/>
      <c r="B26" s="11" t="s">
        <v>9</v>
      </c>
      <c r="C26" s="4"/>
      <c r="D26" s="91">
        <v>10</v>
      </c>
      <c r="E26" s="6">
        <f t="shared" si="6"/>
        <v>0</v>
      </c>
      <c r="F26" s="5">
        <v>38</v>
      </c>
      <c r="G26" s="93">
        <v>0.01</v>
      </c>
      <c r="H26" s="13">
        <f t="shared" si="7"/>
        <v>0</v>
      </c>
      <c r="I26" s="94">
        <f t="shared" si="8"/>
        <v>0</v>
      </c>
      <c r="J26" s="3"/>
      <c r="K26" s="68"/>
      <c r="L26" s="11" t="s">
        <v>9</v>
      </c>
      <c r="M26" s="4"/>
      <c r="N26" s="98">
        <v>10</v>
      </c>
      <c r="O26" s="92">
        <f t="shared" si="9"/>
        <v>0</v>
      </c>
      <c r="P26" s="5">
        <v>26</v>
      </c>
      <c r="Q26" s="93">
        <v>0.01</v>
      </c>
      <c r="R26" s="12">
        <f t="shared" si="10"/>
        <v>0</v>
      </c>
      <c r="S26" s="12">
        <f t="shared" si="11"/>
        <v>0</v>
      </c>
    </row>
    <row r="27" spans="1:19" x14ac:dyDescent="0.25">
      <c r="A27" s="68"/>
      <c r="B27" s="11" t="s">
        <v>10</v>
      </c>
      <c r="C27" s="4"/>
      <c r="D27" s="91">
        <v>10</v>
      </c>
      <c r="E27" s="6">
        <f t="shared" si="6"/>
        <v>0</v>
      </c>
      <c r="F27" s="5">
        <v>37</v>
      </c>
      <c r="G27" s="93">
        <v>0.01</v>
      </c>
      <c r="H27" s="13">
        <f t="shared" si="7"/>
        <v>0</v>
      </c>
      <c r="I27" s="94">
        <f t="shared" si="8"/>
        <v>0</v>
      </c>
      <c r="J27" s="3"/>
      <c r="K27" s="68"/>
      <c r="L27" s="11" t="s">
        <v>10</v>
      </c>
      <c r="M27" s="4"/>
      <c r="N27" s="98">
        <v>10</v>
      </c>
      <c r="O27" s="92">
        <f t="shared" si="9"/>
        <v>0</v>
      </c>
      <c r="P27" s="5">
        <v>25</v>
      </c>
      <c r="Q27" s="93">
        <v>0.01</v>
      </c>
      <c r="R27" s="12">
        <f t="shared" si="10"/>
        <v>0</v>
      </c>
      <c r="S27" s="12">
        <f t="shared" si="11"/>
        <v>0</v>
      </c>
    </row>
    <row r="28" spans="1:19" x14ac:dyDescent="0.25">
      <c r="A28" s="68"/>
      <c r="B28" s="11" t="s">
        <v>11</v>
      </c>
      <c r="C28" s="4"/>
      <c r="D28" s="91">
        <v>10</v>
      </c>
      <c r="E28" s="6">
        <f t="shared" si="6"/>
        <v>0</v>
      </c>
      <c r="F28" s="5">
        <v>36</v>
      </c>
      <c r="G28" s="93">
        <v>0.01</v>
      </c>
      <c r="H28" s="13">
        <f t="shared" si="7"/>
        <v>0</v>
      </c>
      <c r="I28" s="94">
        <f t="shared" si="8"/>
        <v>0</v>
      </c>
      <c r="J28" s="3"/>
      <c r="K28" s="68"/>
      <c r="L28" s="11" t="s">
        <v>11</v>
      </c>
      <c r="M28" s="4"/>
      <c r="N28" s="98">
        <v>10</v>
      </c>
      <c r="O28" s="92">
        <f t="shared" si="9"/>
        <v>0</v>
      </c>
      <c r="P28" s="5">
        <v>24</v>
      </c>
      <c r="Q28" s="93">
        <v>0.01</v>
      </c>
      <c r="R28" s="12">
        <f t="shared" si="10"/>
        <v>0</v>
      </c>
      <c r="S28" s="12">
        <f t="shared" si="11"/>
        <v>0</v>
      </c>
    </row>
    <row r="29" spans="1:19" x14ac:dyDescent="0.25">
      <c r="A29" s="68"/>
      <c r="B29" s="11" t="s">
        <v>12</v>
      </c>
      <c r="C29" s="4"/>
      <c r="D29" s="91">
        <v>10</v>
      </c>
      <c r="E29" s="6">
        <f t="shared" si="6"/>
        <v>0</v>
      </c>
      <c r="F29" s="5">
        <v>35</v>
      </c>
      <c r="G29" s="93">
        <v>0.01</v>
      </c>
      <c r="H29" s="13">
        <f t="shared" si="7"/>
        <v>0</v>
      </c>
      <c r="I29" s="94">
        <f t="shared" si="8"/>
        <v>0</v>
      </c>
      <c r="J29" s="3"/>
      <c r="K29" s="68"/>
      <c r="L29" s="11" t="s">
        <v>12</v>
      </c>
      <c r="M29" s="4"/>
      <c r="N29" s="98">
        <v>10</v>
      </c>
      <c r="O29" s="92">
        <f t="shared" si="9"/>
        <v>0</v>
      </c>
      <c r="P29" s="5">
        <v>23</v>
      </c>
      <c r="Q29" s="93">
        <v>0.01</v>
      </c>
      <c r="R29" s="12">
        <f t="shared" si="10"/>
        <v>0</v>
      </c>
      <c r="S29" s="12">
        <f t="shared" si="11"/>
        <v>0</v>
      </c>
    </row>
    <row r="30" spans="1:19" x14ac:dyDescent="0.25">
      <c r="A30" s="69"/>
      <c r="B30" s="11" t="s">
        <v>13</v>
      </c>
      <c r="C30" s="4"/>
      <c r="D30" s="91">
        <v>10</v>
      </c>
      <c r="E30" s="6">
        <f t="shared" si="6"/>
        <v>0</v>
      </c>
      <c r="F30" s="5">
        <v>34</v>
      </c>
      <c r="G30" s="93">
        <v>0.01</v>
      </c>
      <c r="H30" s="13">
        <f t="shared" si="7"/>
        <v>0</v>
      </c>
      <c r="I30" s="94">
        <f t="shared" si="8"/>
        <v>0</v>
      </c>
      <c r="J30" s="3"/>
      <c r="K30" s="69"/>
      <c r="L30" s="11" t="s">
        <v>13</v>
      </c>
      <c r="M30" s="4"/>
      <c r="N30" s="98">
        <v>10</v>
      </c>
      <c r="O30" s="92">
        <f t="shared" si="9"/>
        <v>0</v>
      </c>
      <c r="P30" s="5">
        <v>22</v>
      </c>
      <c r="Q30" s="93">
        <v>0.01</v>
      </c>
      <c r="R30" s="12">
        <f t="shared" si="10"/>
        <v>0</v>
      </c>
      <c r="S30" s="12">
        <f t="shared" si="11"/>
        <v>0</v>
      </c>
    </row>
    <row r="31" spans="1:19" x14ac:dyDescent="0.25">
      <c r="A31" s="111"/>
      <c r="B31" s="112" t="s">
        <v>18</v>
      </c>
      <c r="C31" s="113">
        <f>SUM(C19:C30)</f>
        <v>0</v>
      </c>
      <c r="D31" s="114"/>
      <c r="E31" s="114"/>
      <c r="F31" s="111"/>
      <c r="G31" s="114"/>
      <c r="H31" s="114" t="s">
        <v>18</v>
      </c>
      <c r="I31" s="115">
        <f>SUM(I19:I30)</f>
        <v>0</v>
      </c>
      <c r="J31" s="3"/>
      <c r="K31" s="111"/>
      <c r="L31" s="112" t="s">
        <v>18</v>
      </c>
      <c r="M31" s="118">
        <f>SUM(M19:M30)</f>
        <v>0</v>
      </c>
      <c r="N31" s="111"/>
      <c r="O31" s="114"/>
      <c r="P31" s="111"/>
      <c r="Q31" s="111"/>
      <c r="R31" s="112" t="s">
        <v>18</v>
      </c>
      <c r="S31" s="119">
        <f>SUM(S19:S30)</f>
        <v>0</v>
      </c>
    </row>
    <row r="32" spans="1:19" x14ac:dyDescent="0.25">
      <c r="A32" s="8"/>
      <c r="B32" s="11" t="s">
        <v>2</v>
      </c>
      <c r="C32" s="9"/>
      <c r="D32" s="95">
        <v>10</v>
      </c>
      <c r="E32" s="96">
        <f t="shared" ref="E32:E43" si="12">C32/D32</f>
        <v>0</v>
      </c>
      <c r="F32" s="97">
        <v>21</v>
      </c>
      <c r="G32" s="93">
        <v>0.01</v>
      </c>
      <c r="H32" s="94">
        <f t="shared" ref="H32:H43" si="13">C32*(((1+G32)^F32)-1)</f>
        <v>0</v>
      </c>
      <c r="I32" s="94">
        <f t="shared" ref="I32:I43" si="14">C32+E32+H32</f>
        <v>0</v>
      </c>
      <c r="J32" s="3"/>
      <c r="K32" s="84">
        <v>2019</v>
      </c>
      <c r="L32" s="11" t="s">
        <v>2</v>
      </c>
      <c r="M32" s="23"/>
      <c r="N32" s="99">
        <v>10</v>
      </c>
      <c r="O32" s="100">
        <f t="shared" ref="O32:O38" si="15">M32/N32</f>
        <v>0</v>
      </c>
      <c r="P32" s="97">
        <v>9</v>
      </c>
      <c r="Q32" s="85">
        <v>0.01</v>
      </c>
      <c r="R32" s="100">
        <f>M32*(((1+Q32)^P32)-1)</f>
        <v>0</v>
      </c>
      <c r="S32" s="7">
        <f t="shared" ref="S32:S41" si="16">M32+O32+R32</f>
        <v>0</v>
      </c>
    </row>
    <row r="33" spans="1:19" x14ac:dyDescent="0.25">
      <c r="A33" s="10"/>
      <c r="B33" s="11" t="s">
        <v>3</v>
      </c>
      <c r="C33" s="9"/>
      <c r="D33" s="95">
        <v>10</v>
      </c>
      <c r="E33" s="96">
        <f t="shared" si="12"/>
        <v>0</v>
      </c>
      <c r="F33" s="97">
        <v>20</v>
      </c>
      <c r="G33" s="93">
        <v>0.01</v>
      </c>
      <c r="H33" s="94">
        <f t="shared" si="13"/>
        <v>0</v>
      </c>
      <c r="I33" s="94">
        <f t="shared" si="14"/>
        <v>0</v>
      </c>
      <c r="J33" s="3"/>
      <c r="K33" s="84"/>
      <c r="L33" s="11" t="s">
        <v>3</v>
      </c>
      <c r="M33" s="23"/>
      <c r="N33" s="99">
        <v>10</v>
      </c>
      <c r="O33" s="100">
        <f t="shared" si="15"/>
        <v>0</v>
      </c>
      <c r="P33" s="97">
        <v>8</v>
      </c>
      <c r="Q33" s="85">
        <v>0.01</v>
      </c>
      <c r="R33" s="100">
        <f>M33*(((1+Q33)^P33)-1)</f>
        <v>0</v>
      </c>
      <c r="S33" s="12">
        <f t="shared" si="16"/>
        <v>0</v>
      </c>
    </row>
    <row r="34" spans="1:19" x14ac:dyDescent="0.25">
      <c r="A34" s="10"/>
      <c r="B34" s="11" t="s">
        <v>4</v>
      </c>
      <c r="C34" s="9"/>
      <c r="D34" s="95">
        <v>10</v>
      </c>
      <c r="E34" s="96">
        <f t="shared" si="12"/>
        <v>0</v>
      </c>
      <c r="F34" s="97">
        <v>19</v>
      </c>
      <c r="G34" s="93">
        <v>0.01</v>
      </c>
      <c r="H34" s="94">
        <f t="shared" si="13"/>
        <v>0</v>
      </c>
      <c r="I34" s="94">
        <f t="shared" si="14"/>
        <v>0</v>
      </c>
      <c r="J34" s="3"/>
      <c r="K34" s="84"/>
      <c r="L34" s="11" t="s">
        <v>4</v>
      </c>
      <c r="M34" s="23"/>
      <c r="N34" s="99">
        <v>10</v>
      </c>
      <c r="O34" s="100">
        <f t="shared" si="15"/>
        <v>0</v>
      </c>
      <c r="P34" s="97">
        <v>7</v>
      </c>
      <c r="Q34" s="85">
        <v>0.01</v>
      </c>
      <c r="R34" s="100">
        <f>M34*(((1+Q34)^P34)-1)</f>
        <v>0</v>
      </c>
      <c r="S34" s="12">
        <f t="shared" si="16"/>
        <v>0</v>
      </c>
    </row>
    <row r="35" spans="1:19" x14ac:dyDescent="0.25">
      <c r="A35" s="68">
        <v>2018</v>
      </c>
      <c r="B35" s="11" t="s">
        <v>5</v>
      </c>
      <c r="C35" s="9"/>
      <c r="D35" s="95">
        <v>10</v>
      </c>
      <c r="E35" s="96">
        <f t="shared" si="12"/>
        <v>0</v>
      </c>
      <c r="F35" s="97">
        <v>18</v>
      </c>
      <c r="G35" s="93">
        <v>0.01</v>
      </c>
      <c r="H35" s="94">
        <f t="shared" si="13"/>
        <v>0</v>
      </c>
      <c r="I35" s="94">
        <f t="shared" si="14"/>
        <v>0</v>
      </c>
      <c r="J35" s="3"/>
      <c r="K35" s="84"/>
      <c r="L35" s="11" t="s">
        <v>5</v>
      </c>
      <c r="M35" s="23"/>
      <c r="N35" s="99">
        <v>10</v>
      </c>
      <c r="O35" s="100">
        <f t="shared" si="15"/>
        <v>0</v>
      </c>
      <c r="P35" s="97">
        <v>6</v>
      </c>
      <c r="Q35" s="85">
        <v>0.01</v>
      </c>
      <c r="R35" s="100">
        <f>M35*(((1+Q35)^P35)-1)</f>
        <v>0</v>
      </c>
      <c r="S35" s="12">
        <f t="shared" si="16"/>
        <v>0</v>
      </c>
    </row>
    <row r="36" spans="1:19" x14ac:dyDescent="0.25">
      <c r="A36" s="68"/>
      <c r="B36" s="11" t="s">
        <v>6</v>
      </c>
      <c r="C36" s="4"/>
      <c r="D36" s="98">
        <v>10</v>
      </c>
      <c r="E36" s="96">
        <f t="shared" si="12"/>
        <v>0</v>
      </c>
      <c r="F36" s="97">
        <v>17</v>
      </c>
      <c r="G36" s="93">
        <v>0.01</v>
      </c>
      <c r="H36" s="13">
        <f t="shared" si="13"/>
        <v>0</v>
      </c>
      <c r="I36" s="94">
        <f t="shared" si="14"/>
        <v>0</v>
      </c>
      <c r="J36" s="3"/>
      <c r="K36" s="84"/>
      <c r="L36" s="11" t="s">
        <v>6</v>
      </c>
      <c r="M36" s="23"/>
      <c r="N36" s="99">
        <v>10</v>
      </c>
      <c r="O36" s="100">
        <f t="shared" si="15"/>
        <v>0</v>
      </c>
      <c r="P36" s="97">
        <v>5</v>
      </c>
      <c r="Q36" s="85">
        <v>0.01</v>
      </c>
      <c r="R36" s="100">
        <f>M36*(((1+Q36)^P36)-1)</f>
        <v>0</v>
      </c>
      <c r="S36" s="12">
        <f t="shared" si="16"/>
        <v>0</v>
      </c>
    </row>
    <row r="37" spans="1:19" x14ac:dyDescent="0.25">
      <c r="A37" s="68"/>
      <c r="B37" s="11" t="s">
        <v>7</v>
      </c>
      <c r="C37" s="9"/>
      <c r="D37" s="98">
        <v>10</v>
      </c>
      <c r="E37" s="96">
        <f t="shared" si="12"/>
        <v>0</v>
      </c>
      <c r="F37" s="97">
        <v>16</v>
      </c>
      <c r="G37" s="93">
        <v>0.01</v>
      </c>
      <c r="H37" s="94">
        <f t="shared" si="13"/>
        <v>0</v>
      </c>
      <c r="I37" s="94">
        <f t="shared" si="14"/>
        <v>0</v>
      </c>
      <c r="J37" s="3"/>
      <c r="K37" s="84"/>
      <c r="L37" s="11" t="s">
        <v>7</v>
      </c>
      <c r="M37" s="23"/>
      <c r="N37" s="99">
        <v>10</v>
      </c>
      <c r="O37" s="100">
        <f t="shared" si="15"/>
        <v>0</v>
      </c>
      <c r="P37" s="97">
        <v>4</v>
      </c>
      <c r="Q37" s="85">
        <v>0.01</v>
      </c>
      <c r="R37" s="100">
        <f>M37*(((1+Q37)^P37)-1)</f>
        <v>0</v>
      </c>
      <c r="S37" s="12">
        <f t="shared" si="16"/>
        <v>0</v>
      </c>
    </row>
    <row r="38" spans="1:19" x14ac:dyDescent="0.25">
      <c r="A38" s="68"/>
      <c r="B38" s="11" t="s">
        <v>8</v>
      </c>
      <c r="C38" s="9"/>
      <c r="D38" s="98">
        <v>10</v>
      </c>
      <c r="E38" s="96">
        <f t="shared" si="12"/>
        <v>0</v>
      </c>
      <c r="F38" s="97">
        <v>15</v>
      </c>
      <c r="G38" s="93">
        <v>0.01</v>
      </c>
      <c r="H38" s="94">
        <f t="shared" si="13"/>
        <v>0</v>
      </c>
      <c r="I38" s="94">
        <f t="shared" si="14"/>
        <v>0</v>
      </c>
      <c r="J38" s="3"/>
      <c r="K38" s="84"/>
      <c r="L38" s="11" t="s">
        <v>8</v>
      </c>
      <c r="M38" s="23"/>
      <c r="N38" s="99">
        <v>10</v>
      </c>
      <c r="O38" s="100">
        <f t="shared" si="15"/>
        <v>0</v>
      </c>
      <c r="P38" s="97">
        <v>3</v>
      </c>
      <c r="Q38" s="85">
        <v>0.01</v>
      </c>
      <c r="R38" s="100">
        <f>M38*(((1+Q38)^P38)-1)</f>
        <v>0</v>
      </c>
      <c r="S38" s="12">
        <f t="shared" si="16"/>
        <v>0</v>
      </c>
    </row>
    <row r="39" spans="1:19" x14ac:dyDescent="0.25">
      <c r="A39" s="68"/>
      <c r="B39" s="11" t="s">
        <v>9</v>
      </c>
      <c r="C39" s="9"/>
      <c r="D39" s="98">
        <v>10</v>
      </c>
      <c r="E39" s="96">
        <f t="shared" si="12"/>
        <v>0</v>
      </c>
      <c r="F39" s="97">
        <v>14</v>
      </c>
      <c r="G39" s="93">
        <v>0.01</v>
      </c>
      <c r="H39" s="94">
        <f t="shared" si="13"/>
        <v>0</v>
      </c>
      <c r="I39" s="94">
        <f t="shared" si="14"/>
        <v>0</v>
      </c>
      <c r="J39" s="3"/>
      <c r="K39" s="84"/>
      <c r="L39" s="5" t="s">
        <v>9</v>
      </c>
      <c r="M39" s="23"/>
      <c r="N39" s="99">
        <v>10</v>
      </c>
      <c r="O39" s="101">
        <f>M39/N39</f>
        <v>0</v>
      </c>
      <c r="P39" s="5">
        <v>2</v>
      </c>
      <c r="Q39" s="85">
        <v>0.01</v>
      </c>
      <c r="R39" s="102">
        <f>M39*(((1+Q39)^P39)-1)</f>
        <v>0</v>
      </c>
      <c r="S39" s="12">
        <f t="shared" si="16"/>
        <v>0</v>
      </c>
    </row>
    <row r="40" spans="1:19" x14ac:dyDescent="0.25">
      <c r="A40" s="68"/>
      <c r="B40" s="11" t="s">
        <v>10</v>
      </c>
      <c r="C40" s="9"/>
      <c r="D40" s="98">
        <v>10</v>
      </c>
      <c r="E40" s="96">
        <f t="shared" si="12"/>
        <v>0</v>
      </c>
      <c r="F40" s="97">
        <v>13</v>
      </c>
      <c r="G40" s="93">
        <v>0.01</v>
      </c>
      <c r="H40" s="94">
        <f t="shared" si="13"/>
        <v>0</v>
      </c>
      <c r="I40" s="94">
        <f t="shared" si="14"/>
        <v>0</v>
      </c>
      <c r="J40" s="3"/>
      <c r="K40" s="84"/>
      <c r="L40" s="109" t="s">
        <v>10</v>
      </c>
      <c r="M40" s="80"/>
      <c r="N40" s="99">
        <v>10</v>
      </c>
      <c r="O40" s="103">
        <f>M40/N40</f>
        <v>0</v>
      </c>
      <c r="P40" s="104">
        <v>1</v>
      </c>
      <c r="Q40" s="85">
        <v>0.01</v>
      </c>
      <c r="R40" s="103">
        <f>M40*(((1+Q40)^P40)-1)</f>
        <v>0</v>
      </c>
      <c r="S40" s="103">
        <f t="shared" si="16"/>
        <v>0</v>
      </c>
    </row>
    <row r="41" spans="1:19" ht="18.75" customHeight="1" x14ac:dyDescent="0.3">
      <c r="A41" s="68"/>
      <c r="B41" s="11" t="s">
        <v>11</v>
      </c>
      <c r="C41" s="9"/>
      <c r="D41" s="98">
        <v>10</v>
      </c>
      <c r="E41" s="96">
        <f t="shared" si="12"/>
        <v>0</v>
      </c>
      <c r="F41" s="97">
        <v>12</v>
      </c>
      <c r="G41" s="93">
        <v>0.01</v>
      </c>
      <c r="H41" s="12">
        <f t="shared" si="13"/>
        <v>0</v>
      </c>
      <c r="I41" s="12">
        <f t="shared" si="14"/>
        <v>0</v>
      </c>
      <c r="J41" s="3"/>
      <c r="K41" s="84"/>
      <c r="L41" s="109" t="s">
        <v>11</v>
      </c>
      <c r="M41" s="81"/>
      <c r="N41" s="99">
        <v>10</v>
      </c>
      <c r="O41" s="105">
        <f>M41/N41</f>
        <v>0</v>
      </c>
      <c r="P41" s="104">
        <v>0</v>
      </c>
      <c r="Q41" s="85">
        <v>0.01</v>
      </c>
      <c r="R41" s="105">
        <f>M41*(((1+Q41)^P41)-1)</f>
        <v>0</v>
      </c>
      <c r="S41" s="105">
        <f t="shared" si="16"/>
        <v>0</v>
      </c>
    </row>
    <row r="42" spans="1:19" ht="15" customHeight="1" x14ac:dyDescent="0.25">
      <c r="A42" s="68"/>
      <c r="B42" s="11" t="s">
        <v>12</v>
      </c>
      <c r="C42" s="9"/>
      <c r="D42" s="98">
        <v>10</v>
      </c>
      <c r="E42" s="96">
        <f t="shared" si="12"/>
        <v>0</v>
      </c>
      <c r="F42" s="97">
        <v>11</v>
      </c>
      <c r="G42" s="93">
        <v>0.01</v>
      </c>
      <c r="H42" s="12">
        <f t="shared" si="13"/>
        <v>0</v>
      </c>
      <c r="I42" s="12">
        <f t="shared" si="14"/>
        <v>0</v>
      </c>
      <c r="J42" s="3"/>
      <c r="K42" s="84"/>
      <c r="L42" s="110" t="s">
        <v>12</v>
      </c>
      <c r="M42" s="83"/>
      <c r="N42" s="99">
        <v>10</v>
      </c>
      <c r="O42" s="106">
        <f>M42/N42</f>
        <v>0</v>
      </c>
      <c r="P42" s="104">
        <v>0</v>
      </c>
      <c r="Q42" s="85">
        <v>0.01</v>
      </c>
      <c r="R42" s="106">
        <f>M42*(((1+Q42)^P42)-1)</f>
        <v>0</v>
      </c>
      <c r="S42" s="103">
        <f>M42+O42+R42</f>
        <v>0</v>
      </c>
    </row>
    <row r="43" spans="1:19" ht="18" customHeight="1" x14ac:dyDescent="0.35">
      <c r="A43" s="69"/>
      <c r="B43" s="11" t="s">
        <v>13</v>
      </c>
      <c r="C43" s="23"/>
      <c r="D43" s="98">
        <v>10</v>
      </c>
      <c r="E43" s="96">
        <f t="shared" si="12"/>
        <v>0</v>
      </c>
      <c r="F43" s="97">
        <v>10</v>
      </c>
      <c r="G43" s="93">
        <v>0.01</v>
      </c>
      <c r="H43" s="12">
        <f t="shared" si="13"/>
        <v>0</v>
      </c>
      <c r="I43" s="12">
        <f t="shared" si="14"/>
        <v>0</v>
      </c>
      <c r="J43" s="3"/>
      <c r="K43" s="84"/>
      <c r="L43" s="109" t="s">
        <v>13</v>
      </c>
      <c r="M43" s="82"/>
      <c r="N43" s="99">
        <v>10</v>
      </c>
      <c r="O43" s="105">
        <f>M43/N43</f>
        <v>0</v>
      </c>
      <c r="P43" s="104">
        <v>0</v>
      </c>
      <c r="Q43" s="85">
        <v>0.01</v>
      </c>
      <c r="R43" s="107">
        <f>M43*(((1+Q43)^P43)-1)</f>
        <v>0</v>
      </c>
      <c r="S43" s="107">
        <f>M43+O43+R43</f>
        <v>0</v>
      </c>
    </row>
    <row r="44" spans="1:19" x14ac:dyDescent="0.25">
      <c r="A44" s="116"/>
      <c r="B44" s="112" t="s">
        <v>18</v>
      </c>
      <c r="C44" s="113">
        <f>SUM(C32:C43)</f>
        <v>0</v>
      </c>
      <c r="D44" s="112"/>
      <c r="E44" s="112"/>
      <c r="F44" s="112"/>
      <c r="G44" s="112"/>
      <c r="H44" s="112" t="s">
        <v>18</v>
      </c>
      <c r="I44" s="117">
        <f>SUM(I32:I43)</f>
        <v>0</v>
      </c>
      <c r="J44" s="3"/>
      <c r="K44" s="120"/>
      <c r="L44" s="121" t="s">
        <v>18</v>
      </c>
      <c r="M44" s="122">
        <f>M32+M33+M34+M35+M36+M37+M38+M39+M40+M41+M42+M43</f>
        <v>0</v>
      </c>
      <c r="N44" s="123"/>
      <c r="O44" s="124"/>
      <c r="P44" s="125"/>
      <c r="Q44" s="126"/>
      <c r="R44" s="127" t="s">
        <v>18</v>
      </c>
      <c r="S44" s="124">
        <f>SUM(S32:S43)</f>
        <v>0</v>
      </c>
    </row>
    <row r="45" spans="1:19" x14ac:dyDescent="0.25">
      <c r="A45" s="14"/>
      <c r="B45" s="15"/>
      <c r="C45" s="16"/>
      <c r="D45" s="17"/>
      <c r="E45" s="17"/>
      <c r="F45" s="17"/>
      <c r="G45" s="17"/>
      <c r="H45" s="17"/>
      <c r="I45" s="18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21" x14ac:dyDescent="0.35">
      <c r="A46" s="131" t="s">
        <v>32</v>
      </c>
      <c r="B46" s="131"/>
      <c r="C46" s="131"/>
      <c r="D46" s="131"/>
      <c r="E46" s="131"/>
      <c r="F46" s="132">
        <f>C31+C44+M31+M44+C18+M18</f>
        <v>0</v>
      </c>
      <c r="G46" s="133"/>
      <c r="H46" s="133"/>
      <c r="I46" s="70"/>
      <c r="J46" s="70"/>
      <c r="K46" s="70"/>
      <c r="L46" s="70"/>
      <c r="M46" s="70"/>
      <c r="N46" s="70"/>
      <c r="O46" s="58"/>
      <c r="P46" s="59"/>
      <c r="Q46" s="59"/>
      <c r="R46" s="3"/>
      <c r="S46" s="3"/>
    </row>
    <row r="47" spans="1:19" x14ac:dyDescent="0.25">
      <c r="A47" s="3"/>
      <c r="B47" s="3"/>
      <c r="C47" s="3"/>
      <c r="D47" s="3"/>
      <c r="E47" s="3"/>
      <c r="F47" s="3"/>
      <c r="G47" s="3"/>
      <c r="H47" s="3"/>
      <c r="I47" s="2"/>
      <c r="J47" s="2"/>
      <c r="K47" s="2"/>
      <c r="L47" s="2"/>
      <c r="M47" s="2"/>
      <c r="N47" s="2"/>
      <c r="O47" s="2"/>
      <c r="P47" s="2"/>
      <c r="Q47" s="2"/>
      <c r="R47" s="3"/>
      <c r="S47" s="3"/>
    </row>
    <row r="48" spans="1:19" ht="21" x14ac:dyDescent="0.35">
      <c r="A48" s="134" t="s">
        <v>33</v>
      </c>
      <c r="B48" s="134"/>
      <c r="C48" s="134"/>
      <c r="D48" s="134"/>
      <c r="E48" s="134"/>
      <c r="F48" s="135">
        <f>I44+S44+S31+I31+I18+S18</f>
        <v>0</v>
      </c>
      <c r="G48" s="136"/>
      <c r="H48" s="136"/>
      <c r="I48" s="70"/>
      <c r="J48" s="70"/>
      <c r="K48" s="70"/>
      <c r="L48" s="70"/>
      <c r="M48" s="70"/>
      <c r="N48" s="70"/>
      <c r="O48" s="58"/>
      <c r="P48" s="59"/>
      <c r="Q48" s="59"/>
      <c r="R48" s="3"/>
      <c r="S48" s="3"/>
    </row>
    <row r="49" spans="1:19" x14ac:dyDescent="0.25">
      <c r="A49" s="3"/>
      <c r="B49" s="3"/>
      <c r="C49" s="3"/>
      <c r="D49" s="3"/>
      <c r="E49" s="3"/>
      <c r="F49" s="3"/>
      <c r="G49" s="3"/>
      <c r="H49" s="3"/>
      <c r="I49" s="2"/>
      <c r="J49" s="2"/>
      <c r="K49" s="2"/>
      <c r="L49" s="2"/>
      <c r="M49" s="2"/>
      <c r="N49" s="2"/>
      <c r="O49" s="2"/>
      <c r="P49" s="2"/>
      <c r="Q49" s="2"/>
      <c r="R49" s="3"/>
      <c r="S49" s="3"/>
    </row>
    <row r="50" spans="1:1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</sheetData>
  <mergeCells count="17">
    <mergeCell ref="A48:E48"/>
    <mergeCell ref="F48:H48"/>
    <mergeCell ref="K32:K43"/>
    <mergeCell ref="A46:E46"/>
    <mergeCell ref="F46:H46"/>
    <mergeCell ref="A1:S1"/>
    <mergeCell ref="O46:Q46"/>
    <mergeCell ref="G3:O3"/>
    <mergeCell ref="G2:O2"/>
    <mergeCell ref="O48:Q48"/>
    <mergeCell ref="A6:A17"/>
    <mergeCell ref="A19:A30"/>
    <mergeCell ref="K6:K17"/>
    <mergeCell ref="K19:K30"/>
    <mergeCell ref="A35:A43"/>
    <mergeCell ref="I48:N48"/>
    <mergeCell ref="I46:N46"/>
  </mergeCells>
  <pageMargins left="0.43307086614173229" right="0.23622047244094491" top="0.43307086614173229" bottom="0.74803149606299213" header="0.31496062992125984" footer="0.31496062992125984"/>
  <pageSetup paperSize="9" scale="64" orientation="landscape" r:id="rId1"/>
  <ignoredErrors>
    <ignoredError sqref="I31 I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workbookViewId="0">
      <selection activeCell="V22" sqref="V22"/>
    </sheetView>
  </sheetViews>
  <sheetFormatPr defaultRowHeight="15" x14ac:dyDescent="0.25"/>
  <cols>
    <col min="1" max="1" width="6.42578125" customWidth="1"/>
    <col min="2" max="2" width="10.42578125" customWidth="1"/>
    <col min="3" max="3" width="7.7109375" customWidth="1"/>
    <col min="4" max="4" width="10.140625" customWidth="1"/>
    <col min="5" max="5" width="6.42578125" customWidth="1"/>
    <col min="6" max="7" width="9.7109375" customWidth="1"/>
    <col min="8" max="8" width="12.42578125" customWidth="1"/>
    <col min="9" max="9" width="1.42578125" customWidth="1"/>
    <col min="10" max="10" width="6.140625" customWidth="1"/>
    <col min="11" max="11" width="10.42578125" customWidth="1"/>
    <col min="12" max="12" width="8.140625" customWidth="1"/>
    <col min="13" max="13" width="8.85546875" customWidth="1"/>
    <col min="14" max="14" width="6.42578125" customWidth="1"/>
    <col min="15" max="15" width="8" customWidth="1"/>
    <col min="16" max="16" width="7.85546875" customWidth="1"/>
    <col min="17" max="17" width="14.42578125" customWidth="1"/>
  </cols>
  <sheetData>
    <row r="1" spans="1:17" x14ac:dyDescent="0.25">
      <c r="A1" s="71" t="s">
        <v>30</v>
      </c>
      <c r="B1" s="71"/>
      <c r="C1" s="71"/>
      <c r="D1" s="71"/>
      <c r="E1" s="71"/>
      <c r="F1" s="71"/>
      <c r="G1" s="71"/>
      <c r="H1" s="71"/>
    </row>
    <row r="2" spans="1:17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72" t="s">
        <v>24</v>
      </c>
      <c r="B3" s="73"/>
      <c r="C3" s="73"/>
      <c r="D3" s="73"/>
      <c r="E3" s="73"/>
      <c r="F3" s="73"/>
      <c r="G3" s="73"/>
      <c r="H3" s="74"/>
      <c r="I3" s="27"/>
      <c r="J3" s="72" t="s">
        <v>27</v>
      </c>
      <c r="K3" s="73"/>
      <c r="L3" s="73"/>
      <c r="M3" s="73"/>
      <c r="N3" s="73"/>
      <c r="O3" s="73"/>
      <c r="P3" s="73"/>
      <c r="Q3" s="74"/>
    </row>
    <row r="4" spans="1:17" ht="48" x14ac:dyDescent="0.25">
      <c r="A4" s="28" t="s">
        <v>1</v>
      </c>
      <c r="B4" s="28" t="s">
        <v>14</v>
      </c>
      <c r="C4" s="29" t="s">
        <v>22</v>
      </c>
      <c r="D4" s="29" t="s">
        <v>19</v>
      </c>
      <c r="E4" s="29" t="s">
        <v>20</v>
      </c>
      <c r="F4" s="30" t="s">
        <v>15</v>
      </c>
      <c r="G4" s="29" t="s">
        <v>17</v>
      </c>
      <c r="H4" s="29" t="s">
        <v>16</v>
      </c>
      <c r="I4" s="27"/>
      <c r="J4" s="28" t="s">
        <v>1</v>
      </c>
      <c r="K4" s="28" t="s">
        <v>14</v>
      </c>
      <c r="L4" s="29" t="s">
        <v>22</v>
      </c>
      <c r="M4" s="29" t="s">
        <v>19</v>
      </c>
      <c r="N4" s="29" t="s">
        <v>20</v>
      </c>
      <c r="O4" s="30" t="s">
        <v>15</v>
      </c>
      <c r="P4" s="29" t="s">
        <v>17</v>
      </c>
      <c r="Q4" s="29" t="s">
        <v>16</v>
      </c>
    </row>
    <row r="5" spans="1:17" x14ac:dyDescent="0.25">
      <c r="A5" s="31">
        <v>43374</v>
      </c>
      <c r="B5" s="32">
        <v>1610</v>
      </c>
      <c r="C5" s="33">
        <v>10</v>
      </c>
      <c r="D5" s="34">
        <f t="shared" ref="D5:D14" si="0">B5/C5</f>
        <v>161</v>
      </c>
      <c r="E5" s="35">
        <v>10</v>
      </c>
      <c r="F5" s="36">
        <v>0.01</v>
      </c>
      <c r="G5" s="34">
        <f t="shared" ref="G5:G7" si="1">B5*(((1+F5)^E5)-1)</f>
        <v>168.44162191203964</v>
      </c>
      <c r="H5" s="37">
        <f t="shared" ref="H5:H14" si="2">B5+D5+G5</f>
        <v>1939.4416219120396</v>
      </c>
      <c r="I5" s="38"/>
      <c r="J5" s="31">
        <v>43435</v>
      </c>
      <c r="K5" s="39">
        <v>229.37</v>
      </c>
      <c r="L5" s="33">
        <v>10</v>
      </c>
      <c r="M5" s="34">
        <v>22.94</v>
      </c>
      <c r="N5" s="35">
        <v>5</v>
      </c>
      <c r="O5" s="36">
        <v>0.01</v>
      </c>
      <c r="P5" s="34">
        <f t="shared" ref="P5" si="3">K5*(((1+O5)^N5)-1)</f>
        <v>11.700175191436983</v>
      </c>
      <c r="Q5" s="37">
        <f t="shared" ref="Q5:Q13" si="4">K5+M5+P5</f>
        <v>264.01017519143699</v>
      </c>
    </row>
    <row r="6" spans="1:17" x14ac:dyDescent="0.25">
      <c r="A6" s="40" t="s">
        <v>12</v>
      </c>
      <c r="B6" s="32">
        <v>1800</v>
      </c>
      <c r="C6" s="33">
        <v>10</v>
      </c>
      <c r="D6" s="34">
        <f t="shared" si="0"/>
        <v>180</v>
      </c>
      <c r="E6" s="35">
        <v>9</v>
      </c>
      <c r="F6" s="36">
        <v>0.01</v>
      </c>
      <c r="G6" s="34">
        <f t="shared" si="1"/>
        <v>168.63349083185</v>
      </c>
      <c r="H6" s="37">
        <f t="shared" si="2"/>
        <v>2148.6334908318499</v>
      </c>
      <c r="I6" s="38"/>
      <c r="J6" s="41">
        <v>43466</v>
      </c>
      <c r="K6" s="39">
        <v>229.37</v>
      </c>
      <c r="L6" s="42">
        <v>10</v>
      </c>
      <c r="M6" s="43">
        <f t="shared" ref="M6:M13" si="5">K6/L6</f>
        <v>22.937000000000001</v>
      </c>
      <c r="N6" s="44">
        <v>8</v>
      </c>
      <c r="O6" s="45">
        <v>0.01</v>
      </c>
      <c r="P6" s="43">
        <f>K6*(((1+O6)^N6)-1)</f>
        <v>19.004842569912764</v>
      </c>
      <c r="Q6" s="46">
        <f t="shared" si="4"/>
        <v>271.31184256991276</v>
      </c>
    </row>
    <row r="7" spans="1:17" x14ac:dyDescent="0.25">
      <c r="A7" s="31">
        <v>43800</v>
      </c>
      <c r="B7" s="39">
        <v>1800</v>
      </c>
      <c r="C7" s="33">
        <v>10</v>
      </c>
      <c r="D7" s="34">
        <f t="shared" si="0"/>
        <v>180</v>
      </c>
      <c r="E7" s="35">
        <v>5</v>
      </c>
      <c r="F7" s="36">
        <v>0.01</v>
      </c>
      <c r="G7" s="34">
        <f t="shared" si="1"/>
        <v>91.818090179999871</v>
      </c>
      <c r="H7" s="37">
        <f t="shared" si="2"/>
        <v>2071.8180901799997</v>
      </c>
      <c r="I7" s="38"/>
      <c r="J7" s="47" t="s">
        <v>3</v>
      </c>
      <c r="K7" s="39">
        <v>229.37</v>
      </c>
      <c r="L7" s="42">
        <v>10</v>
      </c>
      <c r="M7" s="43">
        <f t="shared" si="5"/>
        <v>22.937000000000001</v>
      </c>
      <c r="N7" s="44">
        <v>7</v>
      </c>
      <c r="O7" s="45">
        <v>0.01</v>
      </c>
      <c r="P7" s="43">
        <f>K7*(((1+O7)^N7)-1)</f>
        <v>16.545685712784845</v>
      </c>
      <c r="Q7" s="48">
        <f t="shared" si="4"/>
        <v>268.85268571278488</v>
      </c>
    </row>
    <row r="8" spans="1:17" x14ac:dyDescent="0.25">
      <c r="A8" s="47" t="s">
        <v>2</v>
      </c>
      <c r="B8" s="39">
        <v>1925</v>
      </c>
      <c r="C8" s="42">
        <v>10</v>
      </c>
      <c r="D8" s="43">
        <f t="shared" si="0"/>
        <v>192.5</v>
      </c>
      <c r="E8" s="44">
        <v>8</v>
      </c>
      <c r="F8" s="45">
        <v>0.01</v>
      </c>
      <c r="G8" s="43">
        <f>B8*(((1+F8)^E8)-1)</f>
        <v>159.49915833405444</v>
      </c>
      <c r="H8" s="46">
        <f t="shared" si="2"/>
        <v>2276.9991583340543</v>
      </c>
      <c r="I8" s="38"/>
      <c r="J8" s="47" t="s">
        <v>4</v>
      </c>
      <c r="K8" s="39">
        <v>229.37</v>
      </c>
      <c r="L8" s="42">
        <v>10</v>
      </c>
      <c r="M8" s="43">
        <f t="shared" si="5"/>
        <v>22.937000000000001</v>
      </c>
      <c r="N8" s="44">
        <v>6</v>
      </c>
      <c r="O8" s="45">
        <v>0.01</v>
      </c>
      <c r="P8" s="43">
        <v>12.4</v>
      </c>
      <c r="Q8" s="48">
        <f t="shared" si="4"/>
        <v>264.70699999999999</v>
      </c>
    </row>
    <row r="9" spans="1:17" x14ac:dyDescent="0.25">
      <c r="A9" s="47" t="s">
        <v>3</v>
      </c>
      <c r="B9" s="39">
        <v>1925</v>
      </c>
      <c r="C9" s="42">
        <v>10</v>
      </c>
      <c r="D9" s="43">
        <f t="shared" si="0"/>
        <v>192.5</v>
      </c>
      <c r="E9" s="44">
        <v>7</v>
      </c>
      <c r="F9" s="45">
        <v>0.01</v>
      </c>
      <c r="G9" s="43">
        <f>B9*(((1+F9)^E9)-1)</f>
        <v>138.86055280599393</v>
      </c>
      <c r="H9" s="48">
        <f t="shared" si="2"/>
        <v>2256.3605528059938</v>
      </c>
      <c r="I9" s="38"/>
      <c r="J9" s="40" t="s">
        <v>5</v>
      </c>
      <c r="K9" s="39">
        <v>229.37</v>
      </c>
      <c r="L9" s="49">
        <v>10</v>
      </c>
      <c r="M9" s="50">
        <f t="shared" si="5"/>
        <v>22.937000000000001</v>
      </c>
      <c r="N9" s="51">
        <v>5</v>
      </c>
      <c r="O9" s="52">
        <v>0.01</v>
      </c>
      <c r="P9" s="50">
        <v>11.47</v>
      </c>
      <c r="Q9" s="53">
        <f t="shared" si="4"/>
        <v>263.77700000000004</v>
      </c>
    </row>
    <row r="10" spans="1:17" x14ac:dyDescent="0.25">
      <c r="A10" s="47" t="s">
        <v>4</v>
      </c>
      <c r="B10" s="39">
        <v>1925</v>
      </c>
      <c r="C10" s="42">
        <v>10</v>
      </c>
      <c r="D10" s="43">
        <f t="shared" si="0"/>
        <v>192.5</v>
      </c>
      <c r="E10" s="44">
        <v>6</v>
      </c>
      <c r="F10" s="45">
        <v>0.01</v>
      </c>
      <c r="G10" s="43">
        <v>115.5</v>
      </c>
      <c r="H10" s="48">
        <f t="shared" si="2"/>
        <v>2233</v>
      </c>
      <c r="I10" s="38"/>
      <c r="J10" s="47" t="s">
        <v>6</v>
      </c>
      <c r="K10" s="39">
        <v>229.37</v>
      </c>
      <c r="L10" s="49">
        <v>10</v>
      </c>
      <c r="M10" s="50">
        <f t="shared" si="5"/>
        <v>22.937000000000001</v>
      </c>
      <c r="N10" s="44">
        <v>4</v>
      </c>
      <c r="O10" s="52">
        <v>0.01</v>
      </c>
      <c r="P10" s="43">
        <v>9.17</v>
      </c>
      <c r="Q10" s="48">
        <f t="shared" si="4"/>
        <v>261.47700000000003</v>
      </c>
    </row>
    <row r="11" spans="1:17" x14ac:dyDescent="0.25">
      <c r="A11" s="40" t="s">
        <v>5</v>
      </c>
      <c r="B11" s="39">
        <v>1925</v>
      </c>
      <c r="C11" s="49">
        <v>10</v>
      </c>
      <c r="D11" s="50">
        <f t="shared" si="0"/>
        <v>192.5</v>
      </c>
      <c r="E11" s="51">
        <v>5</v>
      </c>
      <c r="F11" s="52">
        <v>0.01</v>
      </c>
      <c r="G11" s="50">
        <v>96.25</v>
      </c>
      <c r="H11" s="53">
        <f t="shared" si="2"/>
        <v>2213.75</v>
      </c>
      <c r="I11" s="38"/>
      <c r="J11" s="47" t="s">
        <v>7</v>
      </c>
      <c r="K11" s="39">
        <v>229.37</v>
      </c>
      <c r="L11" s="49">
        <v>10</v>
      </c>
      <c r="M11" s="50">
        <f t="shared" si="5"/>
        <v>22.937000000000001</v>
      </c>
      <c r="N11" s="44">
        <v>3</v>
      </c>
      <c r="O11" s="52">
        <v>0.01</v>
      </c>
      <c r="P11" s="43">
        <v>6.88</v>
      </c>
      <c r="Q11" s="48">
        <f t="shared" si="4"/>
        <v>259.18700000000001</v>
      </c>
    </row>
    <row r="12" spans="1:17" x14ac:dyDescent="0.25">
      <c r="A12" s="47" t="s">
        <v>6</v>
      </c>
      <c r="B12" s="39">
        <v>1925</v>
      </c>
      <c r="C12" s="49">
        <v>10</v>
      </c>
      <c r="D12" s="50">
        <f t="shared" si="0"/>
        <v>192.5</v>
      </c>
      <c r="E12" s="44">
        <v>4</v>
      </c>
      <c r="F12" s="52">
        <v>0.01</v>
      </c>
      <c r="G12" s="43">
        <v>77</v>
      </c>
      <c r="H12" s="48">
        <f t="shared" si="2"/>
        <v>2194.5</v>
      </c>
      <c r="I12" s="38"/>
      <c r="J12" s="47" t="s">
        <v>8</v>
      </c>
      <c r="K12" s="39">
        <v>229.37</v>
      </c>
      <c r="L12" s="49">
        <v>10</v>
      </c>
      <c r="M12" s="50">
        <f t="shared" si="5"/>
        <v>22.937000000000001</v>
      </c>
      <c r="N12" s="44">
        <v>2</v>
      </c>
      <c r="O12" s="52">
        <v>0.01</v>
      </c>
      <c r="P12" s="43">
        <v>4.59</v>
      </c>
      <c r="Q12" s="48">
        <f t="shared" si="4"/>
        <v>256.89699999999999</v>
      </c>
    </row>
    <row r="13" spans="1:17" x14ac:dyDescent="0.25">
      <c r="A13" s="47" t="s">
        <v>7</v>
      </c>
      <c r="B13" s="39">
        <v>1925</v>
      </c>
      <c r="C13" s="49">
        <v>10</v>
      </c>
      <c r="D13" s="50">
        <f t="shared" si="0"/>
        <v>192.5</v>
      </c>
      <c r="E13" s="44">
        <v>3</v>
      </c>
      <c r="F13" s="52">
        <v>0.01</v>
      </c>
      <c r="G13" s="43">
        <v>57.75</v>
      </c>
      <c r="H13" s="48">
        <f t="shared" si="2"/>
        <v>2175.25</v>
      </c>
      <c r="I13" s="38"/>
      <c r="J13" s="47" t="s">
        <v>9</v>
      </c>
      <c r="K13" s="39">
        <v>229.37</v>
      </c>
      <c r="L13" s="49">
        <v>10</v>
      </c>
      <c r="M13" s="50">
        <f t="shared" si="5"/>
        <v>22.937000000000001</v>
      </c>
      <c r="N13" s="54">
        <v>1</v>
      </c>
      <c r="O13" s="52">
        <v>0.01</v>
      </c>
      <c r="P13" s="55">
        <v>2.29</v>
      </c>
      <c r="Q13" s="48">
        <f t="shared" si="4"/>
        <v>254.59700000000001</v>
      </c>
    </row>
    <row r="14" spans="1:17" x14ac:dyDescent="0.25">
      <c r="A14" s="47" t="s">
        <v>8</v>
      </c>
      <c r="B14" s="39">
        <v>1925</v>
      </c>
      <c r="C14" s="49">
        <v>10</v>
      </c>
      <c r="D14" s="50">
        <f t="shared" si="0"/>
        <v>192.5</v>
      </c>
      <c r="E14" s="44">
        <v>2</v>
      </c>
      <c r="F14" s="52">
        <v>0.01</v>
      </c>
      <c r="G14" s="43">
        <v>38.5</v>
      </c>
      <c r="H14" s="48">
        <f t="shared" si="2"/>
        <v>2156</v>
      </c>
      <c r="I14" s="24"/>
      <c r="J14" s="75" t="s">
        <v>26</v>
      </c>
      <c r="K14" s="76"/>
      <c r="L14" s="76"/>
      <c r="M14" s="76"/>
      <c r="N14" s="76"/>
      <c r="O14" s="76"/>
      <c r="P14" s="76"/>
      <c r="Q14" s="25">
        <f>SUM(Q4:Q13)</f>
        <v>2364.816703474135</v>
      </c>
    </row>
    <row r="15" spans="1:17" x14ac:dyDescent="0.25">
      <c r="A15" s="75" t="s">
        <v>26</v>
      </c>
      <c r="B15" s="76"/>
      <c r="C15" s="76"/>
      <c r="D15" s="76"/>
      <c r="E15" s="76"/>
      <c r="F15" s="76"/>
      <c r="G15" s="76"/>
      <c r="H15" s="25">
        <f>SUM(H5:H14)</f>
        <v>21665.752914063938</v>
      </c>
      <c r="I15" s="24"/>
      <c r="J15" s="24"/>
      <c r="K15" s="24"/>
      <c r="L15" s="24"/>
      <c r="M15" s="24"/>
      <c r="N15" s="24"/>
      <c r="O15" s="24"/>
      <c r="P15" s="24"/>
      <c r="Q15" s="24"/>
    </row>
    <row r="16" spans="1:17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x14ac:dyDescent="0.25">
      <c r="A17" s="72" t="s">
        <v>25</v>
      </c>
      <c r="B17" s="73"/>
      <c r="C17" s="73"/>
      <c r="D17" s="73"/>
      <c r="E17" s="73"/>
      <c r="F17" s="73"/>
      <c r="G17" s="73"/>
      <c r="H17" s="74"/>
      <c r="I17" s="24"/>
      <c r="J17" s="72" t="s">
        <v>31</v>
      </c>
      <c r="K17" s="73"/>
      <c r="L17" s="73"/>
      <c r="M17" s="73"/>
      <c r="N17" s="73"/>
      <c r="O17" s="73"/>
      <c r="P17" s="73"/>
      <c r="Q17" s="74"/>
    </row>
    <row r="18" spans="1:17" ht="48" x14ac:dyDescent="0.25">
      <c r="A18" s="28" t="s">
        <v>1</v>
      </c>
      <c r="B18" s="28" t="s">
        <v>14</v>
      </c>
      <c r="C18" s="29" t="s">
        <v>22</v>
      </c>
      <c r="D18" s="29" t="s">
        <v>19</v>
      </c>
      <c r="E18" s="29" t="s">
        <v>20</v>
      </c>
      <c r="F18" s="30" t="s">
        <v>15</v>
      </c>
      <c r="G18" s="29" t="s">
        <v>17</v>
      </c>
      <c r="H18" s="29" t="s">
        <v>16</v>
      </c>
      <c r="I18" s="24"/>
      <c r="J18" s="28" t="s">
        <v>1</v>
      </c>
      <c r="K18" s="28" t="s">
        <v>14</v>
      </c>
      <c r="L18" s="29" t="s">
        <v>22</v>
      </c>
      <c r="M18" s="29" t="s">
        <v>19</v>
      </c>
      <c r="N18" s="29" t="s">
        <v>20</v>
      </c>
      <c r="O18" s="30" t="s">
        <v>15</v>
      </c>
      <c r="P18" s="29" t="s">
        <v>17</v>
      </c>
      <c r="Q18" s="29" t="s">
        <v>16</v>
      </c>
    </row>
    <row r="19" spans="1:17" x14ac:dyDescent="0.25">
      <c r="A19" s="31"/>
      <c r="B19" s="32"/>
      <c r="C19" s="33"/>
      <c r="D19" s="34"/>
      <c r="E19" s="35"/>
      <c r="F19" s="36"/>
      <c r="G19" s="34"/>
      <c r="H19" s="37"/>
      <c r="I19" s="24"/>
      <c r="J19" s="31">
        <v>43435</v>
      </c>
      <c r="K19" s="39">
        <v>536.66999999999996</v>
      </c>
      <c r="L19" s="33">
        <v>10</v>
      </c>
      <c r="M19" s="34">
        <v>53.67</v>
      </c>
      <c r="N19" s="35">
        <v>5</v>
      </c>
      <c r="O19" s="36">
        <v>0.01</v>
      </c>
      <c r="P19" s="34">
        <f t="shared" ref="P19" si="6">K19*(((1+O19)^N19)-1)</f>
        <v>27.375563587166958</v>
      </c>
      <c r="Q19" s="37">
        <f t="shared" ref="Q19:Q27" si="7">K19+M19+P19</f>
        <v>617.71556358716691</v>
      </c>
    </row>
    <row r="20" spans="1:17" x14ac:dyDescent="0.25">
      <c r="A20" s="31">
        <v>43405</v>
      </c>
      <c r="B20" s="32">
        <v>480</v>
      </c>
      <c r="C20" s="33">
        <v>10</v>
      </c>
      <c r="D20" s="34">
        <f t="shared" ref="D20:D28" si="8">B20/C20</f>
        <v>48</v>
      </c>
      <c r="E20" s="35">
        <v>9</v>
      </c>
      <c r="F20" s="36">
        <v>0.01</v>
      </c>
      <c r="G20" s="34">
        <f t="shared" ref="G20:G21" si="9">B20*(((1+F20)^E20)-1)</f>
        <v>44.968930888493333</v>
      </c>
      <c r="H20" s="37">
        <f t="shared" ref="H20:H28" si="10">B20+D20+G20</f>
        <v>572.96893088849333</v>
      </c>
      <c r="I20" s="24"/>
      <c r="J20" s="41">
        <v>43466</v>
      </c>
      <c r="K20" s="39">
        <v>536.66999999999996</v>
      </c>
      <c r="L20" s="42">
        <v>10</v>
      </c>
      <c r="M20" s="43">
        <f t="shared" ref="M20:M27" si="11">K20/L20</f>
        <v>53.666999999999994</v>
      </c>
      <c r="N20" s="44">
        <v>8</v>
      </c>
      <c r="O20" s="45">
        <v>0.01</v>
      </c>
      <c r="P20" s="43">
        <f>K20*(((1+O20)^N20)-1)</f>
        <v>44.46670820942181</v>
      </c>
      <c r="Q20" s="46">
        <f t="shared" si="7"/>
        <v>634.80370820942176</v>
      </c>
    </row>
    <row r="21" spans="1:17" x14ac:dyDescent="0.25">
      <c r="A21" s="40" t="s">
        <v>13</v>
      </c>
      <c r="B21" s="32">
        <v>480</v>
      </c>
      <c r="C21" s="33">
        <v>10</v>
      </c>
      <c r="D21" s="34">
        <f t="shared" si="8"/>
        <v>48</v>
      </c>
      <c r="E21" s="35">
        <v>5</v>
      </c>
      <c r="F21" s="36">
        <v>0.01</v>
      </c>
      <c r="G21" s="34">
        <f t="shared" si="9"/>
        <v>24.484824047999965</v>
      </c>
      <c r="H21" s="37">
        <f t="shared" si="10"/>
        <v>552.48482404799995</v>
      </c>
      <c r="I21" s="24"/>
      <c r="J21" s="47" t="s">
        <v>3</v>
      </c>
      <c r="K21" s="39">
        <v>536.66999999999996</v>
      </c>
      <c r="L21" s="42">
        <v>10</v>
      </c>
      <c r="M21" s="43">
        <f t="shared" si="11"/>
        <v>53.666999999999994</v>
      </c>
      <c r="N21" s="44">
        <v>7</v>
      </c>
      <c r="O21" s="45">
        <v>0.01</v>
      </c>
      <c r="P21" s="43">
        <f>K21*(((1+O21)^N21)-1)</f>
        <v>38.712879415268965</v>
      </c>
      <c r="Q21" s="48">
        <f t="shared" si="7"/>
        <v>629.04987941526895</v>
      </c>
    </row>
    <row r="22" spans="1:17" x14ac:dyDescent="0.25">
      <c r="A22" s="41">
        <v>43466</v>
      </c>
      <c r="B22" s="32">
        <v>480</v>
      </c>
      <c r="C22" s="42">
        <v>10</v>
      </c>
      <c r="D22" s="43">
        <f t="shared" si="8"/>
        <v>48</v>
      </c>
      <c r="E22" s="44">
        <v>8</v>
      </c>
      <c r="F22" s="45">
        <v>0.01</v>
      </c>
      <c r="G22" s="43">
        <f>B22*(((1+F22)^E22)-1)</f>
        <v>39.77121870147851</v>
      </c>
      <c r="H22" s="46">
        <f t="shared" si="10"/>
        <v>567.77121870147846</v>
      </c>
      <c r="I22" s="24"/>
      <c r="J22" s="47" t="s">
        <v>4</v>
      </c>
      <c r="K22" s="39">
        <v>536.66999999999996</v>
      </c>
      <c r="L22" s="42">
        <v>10</v>
      </c>
      <c r="M22" s="43">
        <f t="shared" si="11"/>
        <v>53.666999999999994</v>
      </c>
      <c r="N22" s="44">
        <v>6</v>
      </c>
      <c r="O22" s="45">
        <v>0.01</v>
      </c>
      <c r="P22" s="43">
        <v>32.200000000000003</v>
      </c>
      <c r="Q22" s="48">
        <f t="shared" si="7"/>
        <v>622.53700000000003</v>
      </c>
    </row>
    <row r="23" spans="1:17" x14ac:dyDescent="0.25">
      <c r="A23" s="47" t="s">
        <v>3</v>
      </c>
      <c r="B23" s="32">
        <v>480</v>
      </c>
      <c r="C23" s="42">
        <v>10</v>
      </c>
      <c r="D23" s="43">
        <f t="shared" si="8"/>
        <v>48</v>
      </c>
      <c r="E23" s="44">
        <v>7</v>
      </c>
      <c r="F23" s="45">
        <v>0.01</v>
      </c>
      <c r="G23" s="43">
        <f>B23*(((1+F23)^E23)-1)</f>
        <v>34.624969011364719</v>
      </c>
      <c r="H23" s="48">
        <f t="shared" si="10"/>
        <v>562.62496901136467</v>
      </c>
      <c r="I23" s="24"/>
      <c r="J23" s="40" t="s">
        <v>5</v>
      </c>
      <c r="K23" s="39">
        <v>536.66999999999996</v>
      </c>
      <c r="L23" s="49">
        <v>10</v>
      </c>
      <c r="M23" s="50">
        <f t="shared" si="11"/>
        <v>53.666999999999994</v>
      </c>
      <c r="N23" s="51">
        <v>5</v>
      </c>
      <c r="O23" s="52">
        <v>0.01</v>
      </c>
      <c r="P23" s="50">
        <v>26.83</v>
      </c>
      <c r="Q23" s="53">
        <f t="shared" si="7"/>
        <v>617.16700000000003</v>
      </c>
    </row>
    <row r="24" spans="1:17" x14ac:dyDescent="0.25">
      <c r="A24" s="47" t="s">
        <v>4</v>
      </c>
      <c r="B24" s="32">
        <v>480</v>
      </c>
      <c r="C24" s="42">
        <v>10</v>
      </c>
      <c r="D24" s="43">
        <f t="shared" si="8"/>
        <v>48</v>
      </c>
      <c r="E24" s="44">
        <v>6</v>
      </c>
      <c r="F24" s="45">
        <v>0.01</v>
      </c>
      <c r="G24" s="43">
        <v>28.8</v>
      </c>
      <c r="H24" s="48">
        <f t="shared" si="10"/>
        <v>556.79999999999995</v>
      </c>
      <c r="I24" s="24"/>
      <c r="J24" s="47" t="s">
        <v>6</v>
      </c>
      <c r="K24" s="39">
        <v>536.66999999999996</v>
      </c>
      <c r="L24" s="49">
        <v>10</v>
      </c>
      <c r="M24" s="50">
        <f t="shared" si="11"/>
        <v>53.666999999999994</v>
      </c>
      <c r="N24" s="44">
        <v>4</v>
      </c>
      <c r="O24" s="52">
        <v>0.01</v>
      </c>
      <c r="P24" s="43">
        <v>21.47</v>
      </c>
      <c r="Q24" s="48">
        <f t="shared" si="7"/>
        <v>611.80700000000002</v>
      </c>
    </row>
    <row r="25" spans="1:17" x14ac:dyDescent="0.25">
      <c r="A25" s="40" t="s">
        <v>5</v>
      </c>
      <c r="B25" s="32">
        <v>480</v>
      </c>
      <c r="C25" s="49">
        <v>10</v>
      </c>
      <c r="D25" s="50">
        <f t="shared" si="8"/>
        <v>48</v>
      </c>
      <c r="E25" s="51">
        <v>5</v>
      </c>
      <c r="F25" s="52">
        <v>0.01</v>
      </c>
      <c r="G25" s="50">
        <v>24</v>
      </c>
      <c r="H25" s="53">
        <f t="shared" si="10"/>
        <v>552</v>
      </c>
      <c r="I25" s="24"/>
      <c r="J25" s="47" t="s">
        <v>7</v>
      </c>
      <c r="K25" s="39">
        <v>536.66999999999996</v>
      </c>
      <c r="L25" s="49">
        <v>10</v>
      </c>
      <c r="M25" s="50">
        <f t="shared" si="11"/>
        <v>53.666999999999994</v>
      </c>
      <c r="N25" s="44">
        <v>3</v>
      </c>
      <c r="O25" s="52">
        <v>0.01</v>
      </c>
      <c r="P25" s="43">
        <v>16.100000000000001</v>
      </c>
      <c r="Q25" s="48">
        <f t="shared" si="7"/>
        <v>606.43700000000001</v>
      </c>
    </row>
    <row r="26" spans="1:17" x14ac:dyDescent="0.25">
      <c r="A26" s="47" t="s">
        <v>6</v>
      </c>
      <c r="B26" s="32">
        <v>480</v>
      </c>
      <c r="C26" s="49">
        <v>10</v>
      </c>
      <c r="D26" s="50">
        <f t="shared" si="8"/>
        <v>48</v>
      </c>
      <c r="E26" s="44">
        <v>4</v>
      </c>
      <c r="F26" s="52">
        <v>0.01</v>
      </c>
      <c r="G26" s="43">
        <v>19.2</v>
      </c>
      <c r="H26" s="48">
        <f t="shared" si="10"/>
        <v>547.20000000000005</v>
      </c>
      <c r="I26" s="24"/>
      <c r="J26" s="47" t="s">
        <v>8</v>
      </c>
      <c r="K26" s="39">
        <v>536.66999999999996</v>
      </c>
      <c r="L26" s="49">
        <v>10</v>
      </c>
      <c r="M26" s="50">
        <f t="shared" si="11"/>
        <v>53.666999999999994</v>
      </c>
      <c r="N26" s="44">
        <v>2</v>
      </c>
      <c r="O26" s="52">
        <v>0.01</v>
      </c>
      <c r="P26" s="43">
        <v>10.73</v>
      </c>
      <c r="Q26" s="48">
        <f t="shared" si="7"/>
        <v>601.06700000000001</v>
      </c>
    </row>
    <row r="27" spans="1:17" x14ac:dyDescent="0.25">
      <c r="A27" s="47" t="s">
        <v>7</v>
      </c>
      <c r="B27" s="32">
        <v>480</v>
      </c>
      <c r="C27" s="49">
        <v>10</v>
      </c>
      <c r="D27" s="50">
        <f t="shared" si="8"/>
        <v>48</v>
      </c>
      <c r="E27" s="44">
        <v>3</v>
      </c>
      <c r="F27" s="52">
        <v>0.01</v>
      </c>
      <c r="G27" s="43">
        <v>14.4</v>
      </c>
      <c r="H27" s="48">
        <f t="shared" si="10"/>
        <v>542.4</v>
      </c>
      <c r="I27" s="24"/>
      <c r="J27" s="47" t="s">
        <v>9</v>
      </c>
      <c r="K27" s="39">
        <v>536.66999999999996</v>
      </c>
      <c r="L27" s="49">
        <v>10</v>
      </c>
      <c r="M27" s="50">
        <f t="shared" si="11"/>
        <v>53.666999999999994</v>
      </c>
      <c r="N27" s="54">
        <v>1</v>
      </c>
      <c r="O27" s="52">
        <v>0.01</v>
      </c>
      <c r="P27" s="55">
        <v>5.37</v>
      </c>
      <c r="Q27" s="48">
        <f t="shared" si="7"/>
        <v>595.70699999999999</v>
      </c>
    </row>
    <row r="28" spans="1:17" x14ac:dyDescent="0.25">
      <c r="A28" s="47" t="s">
        <v>8</v>
      </c>
      <c r="B28" s="32">
        <v>480</v>
      </c>
      <c r="C28" s="49">
        <v>10</v>
      </c>
      <c r="D28" s="50">
        <f t="shared" si="8"/>
        <v>48</v>
      </c>
      <c r="E28" s="44">
        <v>2</v>
      </c>
      <c r="F28" s="52">
        <v>0.01</v>
      </c>
      <c r="G28" s="43">
        <v>9.6</v>
      </c>
      <c r="H28" s="48">
        <f t="shared" si="10"/>
        <v>537.6</v>
      </c>
      <c r="I28" s="24"/>
      <c r="J28" s="75" t="s">
        <v>26</v>
      </c>
      <c r="K28" s="76"/>
      <c r="L28" s="76"/>
      <c r="M28" s="76"/>
      <c r="N28" s="76"/>
      <c r="O28" s="76"/>
      <c r="P28" s="76"/>
      <c r="Q28" s="25">
        <f>SUM(Q18:Q27)</f>
        <v>5536.2911512118581</v>
      </c>
    </row>
    <row r="29" spans="1:17" x14ac:dyDescent="0.25">
      <c r="A29" s="79" t="s">
        <v>26</v>
      </c>
      <c r="B29" s="79"/>
      <c r="C29" s="79"/>
      <c r="D29" s="79"/>
      <c r="E29" s="79"/>
      <c r="F29" s="79"/>
      <c r="G29" s="79"/>
      <c r="H29" s="25">
        <f>SUM(H19:H28)</f>
        <v>4991.8499426493363</v>
      </c>
      <c r="I29" s="24"/>
      <c r="J29" s="24"/>
      <c r="K29" s="24"/>
      <c r="L29" s="24"/>
      <c r="M29" s="24"/>
      <c r="N29" s="24"/>
      <c r="O29" s="24"/>
      <c r="P29" s="24"/>
      <c r="Q29" s="24"/>
    </row>
    <row r="30" spans="1:17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77" t="s">
        <v>28</v>
      </c>
      <c r="K30" s="77"/>
      <c r="L30" s="77"/>
      <c r="M30" s="77"/>
      <c r="N30" s="77"/>
      <c r="O30" s="77"/>
      <c r="P30" s="77"/>
      <c r="Q30" s="56">
        <v>9958.52</v>
      </c>
    </row>
    <row r="32" spans="1:17" ht="15.75" x14ac:dyDescent="0.25">
      <c r="J32" s="78" t="s">
        <v>29</v>
      </c>
      <c r="K32" s="78"/>
      <c r="L32" s="78"/>
      <c r="M32" s="78"/>
      <c r="N32" s="78"/>
      <c r="O32" s="78"/>
      <c r="P32" s="78"/>
      <c r="Q32" s="26">
        <f>Q30+Q28+H29+H15+Q14</f>
        <v>44517.230711399272</v>
      </c>
    </row>
  </sheetData>
  <mergeCells count="11">
    <mergeCell ref="A1:H1"/>
    <mergeCell ref="J17:Q17"/>
    <mergeCell ref="J28:P28"/>
    <mergeCell ref="J30:P30"/>
    <mergeCell ref="J32:P32"/>
    <mergeCell ref="A3:H3"/>
    <mergeCell ref="A17:H17"/>
    <mergeCell ref="A15:G15"/>
    <mergeCell ref="A29:G29"/>
    <mergeCell ref="J3:Q3"/>
    <mergeCell ref="J14:P14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Pereirinha</dc:creator>
  <cp:lastModifiedBy>Leandro Morita</cp:lastModifiedBy>
  <cp:lastPrinted>2019-09-19T16:54:14Z</cp:lastPrinted>
  <dcterms:created xsi:type="dcterms:W3CDTF">2015-08-19T14:39:12Z</dcterms:created>
  <dcterms:modified xsi:type="dcterms:W3CDTF">2019-09-27T11:11:29Z</dcterms:modified>
</cp:coreProperties>
</file>