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490" windowHeight="681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8" i="1" l="1"/>
  <c r="R37" i="1"/>
  <c r="O38" i="1"/>
  <c r="S38" i="1" s="1"/>
  <c r="O37" i="1"/>
  <c r="S37" i="1" l="1"/>
  <c r="R36" i="1"/>
  <c r="S36" i="1" s="1"/>
  <c r="R35" i="1"/>
  <c r="O36" i="1"/>
  <c r="E28" i="1" l="1"/>
  <c r="E29" i="1"/>
  <c r="C44" i="1" l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Q41" i="1" l="1"/>
  <c r="I44" i="1"/>
  <c r="S39" i="1"/>
  <c r="S31" i="1"/>
  <c r="S18" i="1"/>
  <c r="I31" i="1"/>
  <c r="I18" i="1"/>
  <c r="Q43" i="1" l="1"/>
  <c r="C18" i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<sst xmlns="http://schemas.openxmlformats.org/spreadsheetml/2006/main" count="102" uniqueCount="27">
  <si>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</si>
  <si>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</si>
  <si>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</si>
  <si>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</si>
  <si>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</si>
  <si>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</si>
  <si>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</si>
  <si>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</si>
  <si>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</si>
  <si>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</si>
  <si>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</si>
  <si>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</si>
  <si>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</si>
  <si>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</si>
  <si>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</si>
  <si>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</si>
  <si>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</si>
  <si>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</si>
  <si>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</si>
  <si>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</si>
  <si>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Meses de Atraso</t>
  </si>
  <si>
    <t>Total  atualizado multa e mora</t>
  </si>
  <si>
    <t>NOME DO FRANQUEADO</t>
  </si>
  <si>
    <t>Multa por atraso %</t>
  </si>
  <si>
    <t>Total de Taxa de Propaganda sem correção</t>
  </si>
  <si>
    <t>LOJA 49 - KAGISA PROD. DE LIMPEZA E SERVIÇOS</t>
  </si>
  <si>
    <t>ACORDO DAS TAXAS DE PROPAGANDA EM ATRASO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</si>
</sst>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="86" zoomScaleNormal="86" workbookViewId="0">
      <selection activeCell="M39" sqref="M39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86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25.5" customHeight="1" x14ac:dyDescent="0.25">
      <c r="A2" s="54"/>
      <c r="B2" s="54"/>
      <c r="C2" s="54"/>
      <c r="D2" s="54"/>
      <c r="E2" s="54"/>
      <c r="F2" s="65"/>
      <c r="G2" s="90" t="s">
        <v>22</v>
      </c>
      <c r="H2" s="90"/>
      <c r="I2" s="90"/>
      <c r="J2" s="90"/>
      <c r="K2" s="90"/>
      <c r="L2" s="90"/>
      <c r="M2" s="90"/>
      <c r="N2" s="90"/>
      <c r="O2" s="90"/>
      <c r="P2" s="54"/>
      <c r="Q2" s="54"/>
      <c r="R2" s="54"/>
      <c r="S2" s="54"/>
    </row>
    <row r="3" spans="1:19" ht="24" customHeight="1" x14ac:dyDescent="0.25">
      <c r="A3" s="54"/>
      <c r="B3" s="54"/>
      <c r="C3" s="54"/>
      <c r="D3" s="54"/>
      <c r="E3" s="54"/>
      <c r="F3" s="54"/>
      <c r="G3" s="87" t="s">
        <v>25</v>
      </c>
      <c r="H3" s="88"/>
      <c r="I3" s="88"/>
      <c r="J3" s="88"/>
      <c r="K3" s="88"/>
      <c r="L3" s="88"/>
      <c r="M3" s="88"/>
      <c r="N3" s="88"/>
      <c r="O3" s="89"/>
      <c r="P3" s="54"/>
      <c r="Q3" s="54"/>
      <c r="R3" s="54"/>
      <c r="S3" s="54"/>
    </row>
    <row r="4" spans="1:19" ht="6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ht="63" x14ac:dyDescent="0.25">
      <c r="A5" s="46" t="s">
        <v>0</v>
      </c>
      <c r="B5" s="46" t="s">
        <v>1</v>
      </c>
      <c r="C5" s="46" t="s">
        <v>14</v>
      </c>
      <c r="D5" s="47" t="s">
        <v>23</v>
      </c>
      <c r="E5" s="47" t="s">
        <v>19</v>
      </c>
      <c r="F5" s="47" t="s">
        <v>20</v>
      </c>
      <c r="G5" s="48" t="s">
        <v>15</v>
      </c>
      <c r="H5" s="47" t="s">
        <v>17</v>
      </c>
      <c r="I5" s="47" t="s">
        <v>16</v>
      </c>
      <c r="J5" s="63"/>
      <c r="K5" s="46" t="s">
        <v>0</v>
      </c>
      <c r="L5" s="46" t="s">
        <v>1</v>
      </c>
      <c r="M5" s="46" t="s">
        <v>14</v>
      </c>
      <c r="N5" s="47" t="s">
        <v>23</v>
      </c>
      <c r="O5" s="48" t="s">
        <v>19</v>
      </c>
      <c r="P5" s="47" t="s">
        <v>20</v>
      </c>
      <c r="Q5" s="48" t="s">
        <v>15</v>
      </c>
      <c r="R5" s="47" t="s">
        <v>17</v>
      </c>
      <c r="S5" s="47" t="s">
        <v>16</v>
      </c>
    </row>
    <row r="6" spans="1:19" x14ac:dyDescent="0.25">
      <c r="A6" s="71">
        <v>2013</v>
      </c>
      <c r="B6" s="7" t="s">
        <v>2</v>
      </c>
      <c r="C6" s="55"/>
      <c r="D6" s="56">
        <v>10</v>
      </c>
      <c r="E6" s="57">
        <f t="shared" ref="E6:E17" si="0">C6/D6</f>
        <v>0</v>
      </c>
      <c r="F6" s="58">
        <v>66</v>
      </c>
      <c r="G6" s="59">
        <v>0.01</v>
      </c>
      <c r="H6" s="60">
        <f t="shared" ref="H6:H17" si="1">C6*(((1+G6)^F6)-1)</f>
        <v>0</v>
      </c>
      <c r="I6" s="61">
        <f t="shared" ref="I6:I17" si="2">C6+E6+H6</f>
        <v>0</v>
      </c>
      <c r="J6" s="6"/>
      <c r="K6" s="69">
        <v>2014</v>
      </c>
      <c r="L6" s="62" t="s">
        <v>2</v>
      </c>
      <c r="M6" s="55"/>
      <c r="N6" s="56">
        <v>10</v>
      </c>
      <c r="O6" s="57">
        <f t="shared" ref="O6:O17" si="3">M6/N6</f>
        <v>0</v>
      </c>
      <c r="P6" s="58">
        <v>54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72"/>
      <c r="B7" s="7" t="s">
        <v>3</v>
      </c>
      <c r="C7" s="8"/>
      <c r="D7" s="15">
        <v>10</v>
      </c>
      <c r="E7" s="10">
        <f t="shared" si="0"/>
        <v>0</v>
      </c>
      <c r="F7" s="11">
        <v>65</v>
      </c>
      <c r="G7" s="12">
        <v>0.01</v>
      </c>
      <c r="H7" s="40">
        <f t="shared" si="1"/>
        <v>0</v>
      </c>
      <c r="I7" s="41">
        <f t="shared" si="2"/>
        <v>0</v>
      </c>
      <c r="J7" s="6"/>
      <c r="K7" s="69"/>
      <c r="L7" s="7" t="s">
        <v>3</v>
      </c>
      <c r="M7" s="8"/>
      <c r="N7" s="9">
        <v>10</v>
      </c>
      <c r="O7" s="10">
        <f t="shared" si="3"/>
        <v>0</v>
      </c>
      <c r="P7" s="11">
        <v>53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72"/>
      <c r="B8" s="7" t="s">
        <v>4</v>
      </c>
      <c r="C8" s="8"/>
      <c r="D8" s="15">
        <v>10</v>
      </c>
      <c r="E8" s="10">
        <f t="shared" si="0"/>
        <v>0</v>
      </c>
      <c r="F8" s="11">
        <v>64</v>
      </c>
      <c r="G8" s="12">
        <v>0.01</v>
      </c>
      <c r="H8" s="40">
        <f t="shared" si="1"/>
        <v>0</v>
      </c>
      <c r="I8" s="41">
        <f t="shared" si="2"/>
        <v>0</v>
      </c>
      <c r="J8" s="6"/>
      <c r="K8" s="69"/>
      <c r="L8" s="7" t="s">
        <v>4</v>
      </c>
      <c r="M8" s="8"/>
      <c r="N8" s="9">
        <v>10</v>
      </c>
      <c r="O8" s="10">
        <f t="shared" si="3"/>
        <v>0</v>
      </c>
      <c r="P8" s="11">
        <v>52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72"/>
      <c r="B9" s="7" t="s">
        <v>5</v>
      </c>
      <c r="C9" s="8"/>
      <c r="D9" s="15">
        <v>10</v>
      </c>
      <c r="E9" s="10">
        <f t="shared" si="0"/>
        <v>0</v>
      </c>
      <c r="F9" s="11">
        <v>63</v>
      </c>
      <c r="G9" s="12">
        <v>0.01</v>
      </c>
      <c r="H9" s="40">
        <f t="shared" si="1"/>
        <v>0</v>
      </c>
      <c r="I9" s="41">
        <f t="shared" si="2"/>
        <v>0</v>
      </c>
      <c r="J9" s="6"/>
      <c r="K9" s="69"/>
      <c r="L9" s="7" t="s">
        <v>5</v>
      </c>
      <c r="M9" s="8"/>
      <c r="N9" s="9">
        <v>10</v>
      </c>
      <c r="O9" s="10">
        <f t="shared" si="3"/>
        <v>0</v>
      </c>
      <c r="P9" s="11">
        <v>51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72"/>
      <c r="B10" s="7" t="s">
        <v>6</v>
      </c>
      <c r="C10" s="8"/>
      <c r="D10" s="15">
        <v>10</v>
      </c>
      <c r="E10" s="10">
        <f t="shared" si="0"/>
        <v>0</v>
      </c>
      <c r="F10" s="11">
        <v>62</v>
      </c>
      <c r="G10" s="12">
        <v>0.01</v>
      </c>
      <c r="H10" s="40">
        <f t="shared" si="1"/>
        <v>0</v>
      </c>
      <c r="I10" s="41">
        <f t="shared" si="2"/>
        <v>0</v>
      </c>
      <c r="J10" s="6"/>
      <c r="K10" s="69"/>
      <c r="L10" s="7" t="s">
        <v>6</v>
      </c>
      <c r="M10" s="8"/>
      <c r="N10" s="9">
        <v>10</v>
      </c>
      <c r="O10" s="10">
        <f t="shared" si="3"/>
        <v>0</v>
      </c>
      <c r="P10" s="11">
        <v>50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72"/>
      <c r="B11" s="7" t="s">
        <v>7</v>
      </c>
      <c r="C11" s="8"/>
      <c r="D11" s="15">
        <v>10</v>
      </c>
      <c r="E11" s="10">
        <f t="shared" si="0"/>
        <v>0</v>
      </c>
      <c r="F11" s="11">
        <v>61</v>
      </c>
      <c r="G11" s="12">
        <v>0.01</v>
      </c>
      <c r="H11" s="40">
        <f t="shared" si="1"/>
        <v>0</v>
      </c>
      <c r="I11" s="41">
        <f t="shared" si="2"/>
        <v>0</v>
      </c>
      <c r="J11" s="6"/>
      <c r="K11" s="69"/>
      <c r="L11" s="7" t="s">
        <v>7</v>
      </c>
      <c r="M11" s="8"/>
      <c r="N11" s="9">
        <v>10</v>
      </c>
      <c r="O11" s="10">
        <f t="shared" si="3"/>
        <v>0</v>
      </c>
      <c r="P11" s="11">
        <v>49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72"/>
      <c r="B12" s="7" t="s">
        <v>8</v>
      </c>
      <c r="C12" s="8"/>
      <c r="D12" s="15">
        <v>10</v>
      </c>
      <c r="E12" s="10">
        <f t="shared" si="0"/>
        <v>0</v>
      </c>
      <c r="F12" s="11">
        <v>60</v>
      </c>
      <c r="G12" s="12">
        <v>0.01</v>
      </c>
      <c r="H12" s="40">
        <f t="shared" si="1"/>
        <v>0</v>
      </c>
      <c r="I12" s="41">
        <f t="shared" si="2"/>
        <v>0</v>
      </c>
      <c r="J12" s="6"/>
      <c r="K12" s="69"/>
      <c r="L12" s="7" t="s">
        <v>8</v>
      </c>
      <c r="M12" s="8"/>
      <c r="N12" s="9">
        <v>10</v>
      </c>
      <c r="O12" s="10">
        <f t="shared" si="3"/>
        <v>0</v>
      </c>
      <c r="P12" s="11">
        <v>48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72"/>
      <c r="B13" s="7" t="s">
        <v>9</v>
      </c>
      <c r="C13" s="8"/>
      <c r="D13" s="15">
        <v>10</v>
      </c>
      <c r="E13" s="10">
        <f t="shared" si="0"/>
        <v>0</v>
      </c>
      <c r="F13" s="11">
        <v>59</v>
      </c>
      <c r="G13" s="12">
        <v>0.01</v>
      </c>
      <c r="H13" s="40">
        <f t="shared" si="1"/>
        <v>0</v>
      </c>
      <c r="I13" s="41">
        <f t="shared" si="2"/>
        <v>0</v>
      </c>
      <c r="J13" s="6"/>
      <c r="K13" s="69"/>
      <c r="L13" s="7" t="s">
        <v>9</v>
      </c>
      <c r="M13" s="8"/>
      <c r="N13" s="9">
        <v>10</v>
      </c>
      <c r="O13" s="10">
        <f t="shared" si="3"/>
        <v>0</v>
      </c>
      <c r="P13" s="11">
        <v>47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72"/>
      <c r="B14" s="7" t="s">
        <v>10</v>
      </c>
      <c r="C14" s="8"/>
      <c r="D14" s="15">
        <v>10</v>
      </c>
      <c r="E14" s="10">
        <f t="shared" si="0"/>
        <v>0</v>
      </c>
      <c r="F14" s="11">
        <v>58</v>
      </c>
      <c r="G14" s="12">
        <v>0.01</v>
      </c>
      <c r="H14" s="40">
        <f t="shared" si="1"/>
        <v>0</v>
      </c>
      <c r="I14" s="41">
        <f t="shared" si="2"/>
        <v>0</v>
      </c>
      <c r="J14" s="6"/>
      <c r="K14" s="69"/>
      <c r="L14" s="7" t="s">
        <v>10</v>
      </c>
      <c r="M14" s="8"/>
      <c r="N14" s="9">
        <v>10</v>
      </c>
      <c r="O14" s="10">
        <f t="shared" si="3"/>
        <v>0</v>
      </c>
      <c r="P14" s="11">
        <v>46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72"/>
      <c r="B15" s="7" t="s">
        <v>11</v>
      </c>
      <c r="C15" s="8"/>
      <c r="D15" s="15">
        <v>10</v>
      </c>
      <c r="E15" s="10">
        <f t="shared" si="0"/>
        <v>0</v>
      </c>
      <c r="F15" s="11">
        <v>57</v>
      </c>
      <c r="G15" s="12">
        <v>0.01</v>
      </c>
      <c r="H15" s="40">
        <f t="shared" si="1"/>
        <v>0</v>
      </c>
      <c r="I15" s="41">
        <f t="shared" si="2"/>
        <v>0</v>
      </c>
      <c r="J15" s="6"/>
      <c r="K15" s="69"/>
      <c r="L15" s="7" t="s">
        <v>11</v>
      </c>
      <c r="M15" s="8"/>
      <c r="N15" s="9">
        <v>10</v>
      </c>
      <c r="O15" s="10">
        <f t="shared" si="3"/>
        <v>0</v>
      </c>
      <c r="P15" s="11">
        <v>45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72"/>
      <c r="B16" s="7" t="s">
        <v>12</v>
      </c>
      <c r="C16" s="8"/>
      <c r="D16" s="15">
        <v>10</v>
      </c>
      <c r="E16" s="10">
        <f t="shared" si="0"/>
        <v>0</v>
      </c>
      <c r="F16" s="11">
        <v>56</v>
      </c>
      <c r="G16" s="12">
        <v>0.01</v>
      </c>
      <c r="H16" s="40">
        <f t="shared" si="1"/>
        <v>0</v>
      </c>
      <c r="I16" s="41">
        <f t="shared" si="2"/>
        <v>0</v>
      </c>
      <c r="J16" s="6"/>
      <c r="K16" s="69"/>
      <c r="L16" s="7" t="s">
        <v>12</v>
      </c>
      <c r="M16" s="8"/>
      <c r="N16" s="9">
        <v>10</v>
      </c>
      <c r="O16" s="10">
        <f t="shared" si="3"/>
        <v>0</v>
      </c>
      <c r="P16" s="11">
        <v>44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73"/>
      <c r="B17" s="7" t="s">
        <v>13</v>
      </c>
      <c r="C17" s="8"/>
      <c r="D17" s="15">
        <v>10</v>
      </c>
      <c r="E17" s="10">
        <f t="shared" si="0"/>
        <v>0</v>
      </c>
      <c r="F17" s="11">
        <v>55</v>
      </c>
      <c r="G17" s="12">
        <v>0.01</v>
      </c>
      <c r="H17" s="40">
        <f t="shared" si="1"/>
        <v>0</v>
      </c>
      <c r="I17" s="41">
        <f t="shared" si="2"/>
        <v>0</v>
      </c>
      <c r="J17" s="6"/>
      <c r="K17" s="70"/>
      <c r="L17" s="7" t="s">
        <v>13</v>
      </c>
      <c r="M17" s="8"/>
      <c r="N17" s="9">
        <v>10</v>
      </c>
      <c r="O17" s="10">
        <f t="shared" si="3"/>
        <v>0</v>
      </c>
      <c r="P17" s="11">
        <v>43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39">
        <f>SUM(C6:C17)</f>
        <v>0</v>
      </c>
      <c r="D18" s="18"/>
      <c r="E18" s="18"/>
      <c r="F18" s="16"/>
      <c r="G18" s="18" t="s">
        <v>18</v>
      </c>
      <c r="H18" s="42"/>
      <c r="I18" s="43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68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42</v>
      </c>
      <c r="G19" s="12">
        <v>0.01</v>
      </c>
      <c r="H19" s="40">
        <f t="shared" ref="H19:H30" si="7">C19*(((1+G19)^F19)-1)</f>
        <v>0</v>
      </c>
      <c r="I19" s="44">
        <f t="shared" ref="I19:I30" si="8">C19+E19+H19</f>
        <v>0</v>
      </c>
      <c r="J19" s="6"/>
      <c r="K19" s="68">
        <v>2016</v>
      </c>
      <c r="L19" s="7" t="s">
        <v>2</v>
      </c>
      <c r="M19" s="8">
        <v>480</v>
      </c>
      <c r="N19" s="9">
        <v>10</v>
      </c>
      <c r="O19" s="10">
        <f t="shared" ref="O19:O30" si="9">M19/N19</f>
        <v>48</v>
      </c>
      <c r="P19" s="11">
        <v>30</v>
      </c>
      <c r="Q19" s="14">
        <v>0.01</v>
      </c>
      <c r="R19" s="1">
        <f t="shared" ref="R19:R30" si="10">M19*(((1+Q19)^P19)-1)</f>
        <v>166.96747935979502</v>
      </c>
      <c r="S19" s="1">
        <f t="shared" ref="S19:S30" si="11">M19+O19+R19</f>
        <v>694.96747935979499</v>
      </c>
    </row>
    <row r="20" spans="1:19" x14ac:dyDescent="0.25">
      <c r="A20" s="69"/>
      <c r="B20" s="7" t="s">
        <v>3</v>
      </c>
      <c r="C20" s="8"/>
      <c r="D20" s="15">
        <v>10</v>
      </c>
      <c r="E20" s="13">
        <f t="shared" si="6"/>
        <v>0</v>
      </c>
      <c r="F20" s="11">
        <v>41</v>
      </c>
      <c r="G20" s="12">
        <v>0.01</v>
      </c>
      <c r="H20" s="40">
        <f t="shared" si="7"/>
        <v>0</v>
      </c>
      <c r="I20" s="44">
        <f t="shared" si="8"/>
        <v>0</v>
      </c>
      <c r="J20" s="6"/>
      <c r="K20" s="69"/>
      <c r="L20" s="7" t="s">
        <v>3</v>
      </c>
      <c r="M20" s="8">
        <v>480</v>
      </c>
      <c r="N20" s="9">
        <v>10</v>
      </c>
      <c r="O20" s="10">
        <f t="shared" si="9"/>
        <v>48</v>
      </c>
      <c r="P20" s="11">
        <v>29</v>
      </c>
      <c r="Q20" s="14">
        <v>0.01</v>
      </c>
      <c r="R20" s="1">
        <f t="shared" si="10"/>
        <v>160.56186075227217</v>
      </c>
      <c r="S20" s="1">
        <f t="shared" si="11"/>
        <v>688.5618607522722</v>
      </c>
    </row>
    <row r="21" spans="1:19" x14ac:dyDescent="0.25">
      <c r="A21" s="69"/>
      <c r="B21" s="7" t="s">
        <v>4</v>
      </c>
      <c r="C21" s="8"/>
      <c r="D21" s="15">
        <v>10</v>
      </c>
      <c r="E21" s="13">
        <f t="shared" si="6"/>
        <v>0</v>
      </c>
      <c r="F21" s="11">
        <v>40</v>
      </c>
      <c r="G21" s="12">
        <v>0.01</v>
      </c>
      <c r="H21" s="40">
        <f t="shared" si="7"/>
        <v>0</v>
      </c>
      <c r="I21" s="44">
        <f t="shared" si="8"/>
        <v>0</v>
      </c>
      <c r="J21" s="6"/>
      <c r="K21" s="69"/>
      <c r="L21" s="7" t="s">
        <v>4</v>
      </c>
      <c r="M21" s="8">
        <v>480</v>
      </c>
      <c r="N21" s="9">
        <v>10</v>
      </c>
      <c r="O21" s="10">
        <f t="shared" si="9"/>
        <v>48</v>
      </c>
      <c r="P21" s="11">
        <v>28</v>
      </c>
      <c r="Q21" s="14">
        <v>0.01</v>
      </c>
      <c r="R21" s="1">
        <f t="shared" si="10"/>
        <v>154.21966411116051</v>
      </c>
      <c r="S21" s="1">
        <f t="shared" si="11"/>
        <v>682.21966411116045</v>
      </c>
    </row>
    <row r="22" spans="1:19" x14ac:dyDescent="0.25">
      <c r="A22" s="69"/>
      <c r="B22" s="7" t="s">
        <v>5</v>
      </c>
      <c r="C22" s="8"/>
      <c r="D22" s="15">
        <v>10</v>
      </c>
      <c r="E22" s="13">
        <f t="shared" si="6"/>
        <v>0</v>
      </c>
      <c r="F22" s="11">
        <v>39</v>
      </c>
      <c r="G22" s="12">
        <v>0.01</v>
      </c>
      <c r="H22" s="40">
        <f t="shared" si="7"/>
        <v>0</v>
      </c>
      <c r="I22" s="44">
        <f t="shared" si="8"/>
        <v>0</v>
      </c>
      <c r="J22" s="6"/>
      <c r="K22" s="69"/>
      <c r="L22" s="7" t="s">
        <v>5</v>
      </c>
      <c r="M22" s="8">
        <v>480</v>
      </c>
      <c r="N22" s="9">
        <v>10</v>
      </c>
      <c r="O22" s="10">
        <f t="shared" si="9"/>
        <v>48</v>
      </c>
      <c r="P22" s="11">
        <v>27</v>
      </c>
      <c r="Q22" s="14">
        <v>0.01</v>
      </c>
      <c r="R22" s="1">
        <f t="shared" si="10"/>
        <v>147.9402614961985</v>
      </c>
      <c r="S22" s="1">
        <f t="shared" si="11"/>
        <v>675.94026149619845</v>
      </c>
    </row>
    <row r="23" spans="1:19" x14ac:dyDescent="0.25">
      <c r="A23" s="69"/>
      <c r="B23" s="7" t="s">
        <v>6</v>
      </c>
      <c r="C23" s="8"/>
      <c r="D23" s="15">
        <v>10</v>
      </c>
      <c r="E23" s="13">
        <f t="shared" si="6"/>
        <v>0</v>
      </c>
      <c r="F23" s="11">
        <v>38</v>
      </c>
      <c r="G23" s="12">
        <v>0.01</v>
      </c>
      <c r="H23" s="40">
        <f t="shared" si="7"/>
        <v>0</v>
      </c>
      <c r="I23" s="44">
        <f t="shared" si="8"/>
        <v>0</v>
      </c>
      <c r="J23" s="6"/>
      <c r="K23" s="69"/>
      <c r="L23" s="7" t="s">
        <v>6</v>
      </c>
      <c r="M23" s="8">
        <v>480</v>
      </c>
      <c r="N23" s="9">
        <v>10</v>
      </c>
      <c r="O23" s="10">
        <f t="shared" si="9"/>
        <v>48</v>
      </c>
      <c r="P23" s="11">
        <v>26</v>
      </c>
      <c r="Q23" s="14">
        <v>0.01</v>
      </c>
      <c r="R23" s="1">
        <f t="shared" si="10"/>
        <v>141.72303118435514</v>
      </c>
      <c r="S23" s="1">
        <f t="shared" si="11"/>
        <v>669.72303118435514</v>
      </c>
    </row>
    <row r="24" spans="1:19" x14ac:dyDescent="0.25">
      <c r="A24" s="69"/>
      <c r="B24" s="7" t="s">
        <v>7</v>
      </c>
      <c r="C24" s="8"/>
      <c r="D24" s="15">
        <v>10</v>
      </c>
      <c r="E24" s="13">
        <f t="shared" si="6"/>
        <v>0</v>
      </c>
      <c r="F24" s="11">
        <v>37</v>
      </c>
      <c r="G24" s="12">
        <v>0.01</v>
      </c>
      <c r="H24" s="40">
        <f t="shared" si="7"/>
        <v>0</v>
      </c>
      <c r="I24" s="44">
        <f t="shared" si="8"/>
        <v>0</v>
      </c>
      <c r="J24" s="6"/>
      <c r="K24" s="69"/>
      <c r="L24" s="7" t="s">
        <v>7</v>
      </c>
      <c r="M24" s="8">
        <v>480</v>
      </c>
      <c r="N24" s="9">
        <v>10</v>
      </c>
      <c r="O24" s="10">
        <f t="shared" si="9"/>
        <v>48</v>
      </c>
      <c r="P24" s="11">
        <v>25</v>
      </c>
      <c r="Q24" s="14">
        <v>0.01</v>
      </c>
      <c r="R24" s="1">
        <f t="shared" si="10"/>
        <v>135.56735760827246</v>
      </c>
      <c r="S24" s="1">
        <f t="shared" si="11"/>
        <v>663.56735760827246</v>
      </c>
    </row>
    <row r="25" spans="1:19" x14ac:dyDescent="0.25">
      <c r="A25" s="69"/>
      <c r="B25" s="7" t="s">
        <v>8</v>
      </c>
      <c r="C25" s="8"/>
      <c r="D25" s="15">
        <v>10</v>
      </c>
      <c r="E25" s="13">
        <f t="shared" si="6"/>
        <v>0</v>
      </c>
      <c r="F25" s="11">
        <v>36</v>
      </c>
      <c r="G25" s="12">
        <v>0.01</v>
      </c>
      <c r="H25" s="40">
        <f t="shared" si="7"/>
        <v>0</v>
      </c>
      <c r="I25" s="44">
        <f t="shared" si="8"/>
        <v>0</v>
      </c>
      <c r="J25" s="6"/>
      <c r="K25" s="69"/>
      <c r="L25" s="7" t="s">
        <v>8</v>
      </c>
      <c r="M25" s="8">
        <v>480</v>
      </c>
      <c r="N25" s="9">
        <v>10</v>
      </c>
      <c r="O25" s="10">
        <f t="shared" si="9"/>
        <v>48</v>
      </c>
      <c r="P25" s="11">
        <v>24</v>
      </c>
      <c r="Q25" s="14">
        <v>0.01</v>
      </c>
      <c r="R25" s="1">
        <f t="shared" si="10"/>
        <v>129.47263129531919</v>
      </c>
      <c r="S25" s="1">
        <f t="shared" si="11"/>
        <v>657.47263129531916</v>
      </c>
    </row>
    <row r="26" spans="1:19" x14ac:dyDescent="0.25">
      <c r="A26" s="69"/>
      <c r="B26" s="7" t="s">
        <v>9</v>
      </c>
      <c r="C26" s="8"/>
      <c r="D26" s="15">
        <v>10</v>
      </c>
      <c r="E26" s="13">
        <f t="shared" si="6"/>
        <v>0</v>
      </c>
      <c r="F26" s="11">
        <v>35</v>
      </c>
      <c r="G26" s="12">
        <v>0.01</v>
      </c>
      <c r="H26" s="40">
        <f t="shared" si="7"/>
        <v>0</v>
      </c>
      <c r="I26" s="44">
        <f t="shared" si="8"/>
        <v>0</v>
      </c>
      <c r="J26" s="6"/>
      <c r="K26" s="69"/>
      <c r="L26" s="7" t="s">
        <v>9</v>
      </c>
      <c r="M26" s="8">
        <v>480</v>
      </c>
      <c r="N26" s="9">
        <v>10</v>
      </c>
      <c r="O26" s="10">
        <f t="shared" si="9"/>
        <v>48</v>
      </c>
      <c r="P26" s="11">
        <v>23</v>
      </c>
      <c r="Q26" s="14">
        <v>0.01</v>
      </c>
      <c r="R26" s="1">
        <f t="shared" si="10"/>
        <v>123.43824880724657</v>
      </c>
      <c r="S26" s="1">
        <f t="shared" si="11"/>
        <v>651.43824880724651</v>
      </c>
    </row>
    <row r="27" spans="1:19" x14ac:dyDescent="0.25">
      <c r="A27" s="69"/>
      <c r="B27" s="7" t="s">
        <v>10</v>
      </c>
      <c r="C27" s="8"/>
      <c r="D27" s="15">
        <v>10</v>
      </c>
      <c r="E27" s="13">
        <f t="shared" si="6"/>
        <v>0</v>
      </c>
      <c r="F27" s="11">
        <v>34</v>
      </c>
      <c r="G27" s="12">
        <v>0.01</v>
      </c>
      <c r="H27" s="40">
        <f t="shared" si="7"/>
        <v>0</v>
      </c>
      <c r="I27" s="44">
        <f t="shared" si="8"/>
        <v>0</v>
      </c>
      <c r="J27" s="6"/>
      <c r="K27" s="69"/>
      <c r="L27" s="7" t="s">
        <v>10</v>
      </c>
      <c r="M27" s="8">
        <v>480</v>
      </c>
      <c r="N27" s="9">
        <v>10</v>
      </c>
      <c r="O27" s="10">
        <f t="shared" si="9"/>
        <v>48</v>
      </c>
      <c r="P27" s="11">
        <v>22</v>
      </c>
      <c r="Q27" s="14">
        <v>0.01</v>
      </c>
      <c r="R27" s="1">
        <f t="shared" si="10"/>
        <v>117.46361268044225</v>
      </c>
      <c r="S27" s="1">
        <f t="shared" si="11"/>
        <v>645.46361268044222</v>
      </c>
    </row>
    <row r="28" spans="1:19" x14ac:dyDescent="0.25">
      <c r="A28" s="69"/>
      <c r="B28" s="7" t="s">
        <v>11</v>
      </c>
      <c r="C28" s="8"/>
      <c r="D28" s="15">
        <v>10</v>
      </c>
      <c r="E28" s="13">
        <f t="shared" si="6"/>
        <v>0</v>
      </c>
      <c r="F28" s="11">
        <v>33</v>
      </c>
      <c r="G28" s="12">
        <v>0.01</v>
      </c>
      <c r="H28" s="40">
        <f t="shared" si="7"/>
        <v>0</v>
      </c>
      <c r="I28" s="44">
        <f t="shared" si="8"/>
        <v>0</v>
      </c>
      <c r="J28" s="6"/>
      <c r="K28" s="69"/>
      <c r="L28" s="7" t="s">
        <v>11</v>
      </c>
      <c r="M28" s="8">
        <v>480</v>
      </c>
      <c r="N28" s="9">
        <v>10</v>
      </c>
      <c r="O28" s="10">
        <f t="shared" si="9"/>
        <v>48</v>
      </c>
      <c r="P28" s="11">
        <v>21</v>
      </c>
      <c r="Q28" s="14">
        <v>0.01</v>
      </c>
      <c r="R28" s="1">
        <f t="shared" si="10"/>
        <v>111.54813136677436</v>
      </c>
      <c r="S28" s="1">
        <f t="shared" si="11"/>
        <v>639.54813136677433</v>
      </c>
    </row>
    <row r="29" spans="1:19" x14ac:dyDescent="0.25">
      <c r="A29" s="69"/>
      <c r="B29" s="7" t="s">
        <v>12</v>
      </c>
      <c r="C29" s="8">
        <v>480</v>
      </c>
      <c r="D29" s="15">
        <v>10</v>
      </c>
      <c r="E29" s="13">
        <f t="shared" si="6"/>
        <v>48</v>
      </c>
      <c r="F29" s="11">
        <v>32</v>
      </c>
      <c r="G29" s="12">
        <v>0.01</v>
      </c>
      <c r="H29" s="40">
        <f t="shared" si="7"/>
        <v>179.97152569492684</v>
      </c>
      <c r="I29" s="44">
        <f t="shared" si="8"/>
        <v>707.97152569492687</v>
      </c>
      <c r="J29" s="6"/>
      <c r="K29" s="69"/>
      <c r="L29" s="7" t="s">
        <v>12</v>
      </c>
      <c r="M29" s="8">
        <v>480</v>
      </c>
      <c r="N29" s="9">
        <v>10</v>
      </c>
      <c r="O29" s="10">
        <f t="shared" si="9"/>
        <v>48</v>
      </c>
      <c r="P29" s="11">
        <v>20</v>
      </c>
      <c r="Q29" s="14">
        <v>0.01</v>
      </c>
      <c r="R29" s="1">
        <f t="shared" si="10"/>
        <v>105.69121917502417</v>
      </c>
      <c r="S29" s="1">
        <f t="shared" si="11"/>
        <v>633.69121917502412</v>
      </c>
    </row>
    <row r="30" spans="1:19" x14ac:dyDescent="0.25">
      <c r="A30" s="70"/>
      <c r="B30" s="7" t="s">
        <v>13</v>
      </c>
      <c r="C30" s="8">
        <v>480</v>
      </c>
      <c r="D30" s="15">
        <v>10</v>
      </c>
      <c r="E30" s="13">
        <f t="shared" si="6"/>
        <v>48</v>
      </c>
      <c r="F30" s="11">
        <v>31</v>
      </c>
      <c r="G30" s="12">
        <v>0.01</v>
      </c>
      <c r="H30" s="40">
        <f t="shared" si="7"/>
        <v>173.43715415339275</v>
      </c>
      <c r="I30" s="44">
        <f t="shared" si="8"/>
        <v>701.43715415339273</v>
      </c>
      <c r="J30" s="6"/>
      <c r="K30" s="70"/>
      <c r="L30" s="7" t="s">
        <v>13</v>
      </c>
      <c r="M30" s="8">
        <v>480</v>
      </c>
      <c r="N30" s="9">
        <v>10</v>
      </c>
      <c r="O30" s="10">
        <f t="shared" si="9"/>
        <v>48</v>
      </c>
      <c r="P30" s="11">
        <v>19</v>
      </c>
      <c r="Q30" s="14">
        <v>0.01</v>
      </c>
      <c r="R30" s="1">
        <f t="shared" si="10"/>
        <v>99.892296212895175</v>
      </c>
      <c r="S30" s="1">
        <f t="shared" si="11"/>
        <v>627.89229621289519</v>
      </c>
    </row>
    <row r="31" spans="1:19" x14ac:dyDescent="0.25">
      <c r="A31" s="16"/>
      <c r="B31" s="16" t="s">
        <v>18</v>
      </c>
      <c r="C31" s="39">
        <f>SUM(C19:C30)</f>
        <v>960</v>
      </c>
      <c r="D31" s="18"/>
      <c r="E31" s="18"/>
      <c r="F31" s="16"/>
      <c r="G31" s="18" t="s">
        <v>18</v>
      </c>
      <c r="H31" s="42"/>
      <c r="I31" s="43">
        <f>SUM(I19:I30)</f>
        <v>1409.4086798483195</v>
      </c>
      <c r="J31" s="6"/>
      <c r="K31" s="16"/>
      <c r="L31" s="16" t="s">
        <v>18</v>
      </c>
      <c r="M31" s="17">
        <f>SUM(M19:M30)</f>
        <v>5760</v>
      </c>
      <c r="N31" s="16"/>
      <c r="O31" s="18"/>
      <c r="P31" s="16"/>
      <c r="Q31" s="16"/>
      <c r="R31" s="19" t="s">
        <v>18</v>
      </c>
      <c r="S31" s="20">
        <f>SUM(S19:S30)</f>
        <v>7930.485794049755</v>
      </c>
    </row>
    <row r="32" spans="1:19" x14ac:dyDescent="0.25">
      <c r="A32" s="21"/>
      <c r="B32" s="7" t="s">
        <v>2</v>
      </c>
      <c r="C32" s="8">
        <v>480</v>
      </c>
      <c r="D32" s="22">
        <v>10</v>
      </c>
      <c r="E32" s="23">
        <f t="shared" ref="E32:E43" si="12">C32/D32</f>
        <v>48</v>
      </c>
      <c r="F32" s="24">
        <v>18</v>
      </c>
      <c r="G32" s="14">
        <v>0.01</v>
      </c>
      <c r="H32" s="44">
        <f t="shared" ref="H32:H43" si="13">C32*(((1+G32)^F32)-1)</f>
        <v>94.150788329599322</v>
      </c>
      <c r="I32" s="44">
        <f t="shared" ref="I32:I43" si="14">C32+E32+H32</f>
        <v>622.15078832959932</v>
      </c>
      <c r="J32" s="6"/>
      <c r="K32" s="68">
        <v>2018</v>
      </c>
      <c r="L32" s="7" t="s">
        <v>2</v>
      </c>
      <c r="M32" s="8">
        <v>480</v>
      </c>
      <c r="N32" s="25">
        <v>10</v>
      </c>
      <c r="O32" s="26">
        <f t="shared" ref="O32:O38" si="15">M32/N32</f>
        <v>48</v>
      </c>
      <c r="P32" s="24">
        <v>6</v>
      </c>
      <c r="Q32" s="27">
        <v>0.01</v>
      </c>
      <c r="R32" s="26">
        <f t="shared" ref="R32:R38" si="16">M32*(((1+Q32)^P32)-1)</f>
        <v>29.529672288480064</v>
      </c>
      <c r="S32" s="3">
        <f t="shared" ref="S32:S38" si="17">M32+O32+R32</f>
        <v>557.52967228848001</v>
      </c>
    </row>
    <row r="33" spans="1:19" x14ac:dyDescent="0.25">
      <c r="A33" s="28"/>
      <c r="B33" s="7" t="s">
        <v>3</v>
      </c>
      <c r="C33" s="8">
        <v>480</v>
      </c>
      <c r="D33" s="22">
        <v>10</v>
      </c>
      <c r="E33" s="23">
        <f t="shared" si="12"/>
        <v>48</v>
      </c>
      <c r="F33" s="24">
        <v>17</v>
      </c>
      <c r="G33" s="14">
        <v>0.01</v>
      </c>
      <c r="H33" s="44">
        <f t="shared" si="13"/>
        <v>88.46612705900921</v>
      </c>
      <c r="I33" s="44">
        <f t="shared" si="14"/>
        <v>616.46612705900918</v>
      </c>
      <c r="J33" s="6"/>
      <c r="K33" s="69"/>
      <c r="L33" s="7" t="s">
        <v>3</v>
      </c>
      <c r="M33" s="8">
        <v>480</v>
      </c>
      <c r="N33" s="29">
        <v>10</v>
      </c>
      <c r="O33" s="30">
        <f t="shared" si="15"/>
        <v>48</v>
      </c>
      <c r="P33" s="32">
        <v>5</v>
      </c>
      <c r="Q33" s="31">
        <v>0.01</v>
      </c>
      <c r="R33" s="30">
        <f t="shared" si="16"/>
        <v>24.484824047999965</v>
      </c>
      <c r="S33" s="4">
        <f t="shared" si="17"/>
        <v>552.48482404799995</v>
      </c>
    </row>
    <row r="34" spans="1:19" x14ac:dyDescent="0.25">
      <c r="A34" s="28"/>
      <c r="B34" s="7" t="s">
        <v>4</v>
      </c>
      <c r="C34" s="8">
        <v>480</v>
      </c>
      <c r="D34" s="22">
        <v>10</v>
      </c>
      <c r="E34" s="23">
        <f t="shared" si="12"/>
        <v>48</v>
      </c>
      <c r="F34" s="24">
        <v>16</v>
      </c>
      <c r="G34" s="14">
        <v>0.01</v>
      </c>
      <c r="H34" s="44">
        <f t="shared" si="13"/>
        <v>82.837749563375411</v>
      </c>
      <c r="I34" s="44">
        <f t="shared" si="14"/>
        <v>610.83774956337538</v>
      </c>
      <c r="J34" s="6"/>
      <c r="K34" s="69"/>
      <c r="L34" s="7" t="s">
        <v>4</v>
      </c>
      <c r="M34" s="8">
        <v>480</v>
      </c>
      <c r="N34" s="29">
        <v>10</v>
      </c>
      <c r="O34" s="30">
        <f t="shared" si="15"/>
        <v>48</v>
      </c>
      <c r="P34" s="32">
        <v>4</v>
      </c>
      <c r="Q34" s="31">
        <v>0.01</v>
      </c>
      <c r="R34" s="30">
        <f t="shared" si="16"/>
        <v>19.489924800000011</v>
      </c>
      <c r="S34" s="4">
        <f t="shared" si="17"/>
        <v>547.48992480000004</v>
      </c>
    </row>
    <row r="35" spans="1:19" x14ac:dyDescent="0.25">
      <c r="A35" s="69">
        <v>2017</v>
      </c>
      <c r="B35" s="7" t="s">
        <v>5</v>
      </c>
      <c r="C35" s="8">
        <v>480</v>
      </c>
      <c r="D35" s="22">
        <v>10</v>
      </c>
      <c r="E35" s="23">
        <f t="shared" si="12"/>
        <v>48</v>
      </c>
      <c r="F35" s="24">
        <v>15</v>
      </c>
      <c r="G35" s="14">
        <v>0.01</v>
      </c>
      <c r="H35" s="44">
        <f t="shared" si="13"/>
        <v>77.265098577599247</v>
      </c>
      <c r="I35" s="44">
        <f t="shared" si="14"/>
        <v>605.26509857759925</v>
      </c>
      <c r="J35" s="6"/>
      <c r="K35" s="69"/>
      <c r="L35" s="7" t="s">
        <v>5</v>
      </c>
      <c r="M35" s="8">
        <v>480</v>
      </c>
      <c r="N35" s="29">
        <v>10</v>
      </c>
      <c r="O35" s="30">
        <f t="shared" si="15"/>
        <v>48</v>
      </c>
      <c r="P35" s="32">
        <v>3</v>
      </c>
      <c r="Q35" s="31">
        <v>0.01</v>
      </c>
      <c r="R35" s="30">
        <f t="shared" si="16"/>
        <v>14.544479999999957</v>
      </c>
      <c r="S35" s="4">
        <f t="shared" si="17"/>
        <v>542.54447999999991</v>
      </c>
    </row>
    <row r="36" spans="1:19" x14ac:dyDescent="0.25">
      <c r="A36" s="69"/>
      <c r="B36" s="7" t="s">
        <v>6</v>
      </c>
      <c r="C36" s="8">
        <v>480</v>
      </c>
      <c r="D36" s="9">
        <v>10</v>
      </c>
      <c r="E36" s="33">
        <f t="shared" si="12"/>
        <v>48</v>
      </c>
      <c r="F36" s="34">
        <v>14</v>
      </c>
      <c r="G36" s="12">
        <v>0.01</v>
      </c>
      <c r="H36" s="40">
        <f t="shared" si="13"/>
        <v>71.747622354058819</v>
      </c>
      <c r="I36" s="45">
        <f t="shared" si="14"/>
        <v>599.74762235405888</v>
      </c>
      <c r="J36" s="6"/>
      <c r="K36" s="69"/>
      <c r="L36" s="7" t="s">
        <v>6</v>
      </c>
      <c r="M36" s="8">
        <v>480</v>
      </c>
      <c r="N36" s="29">
        <v>10</v>
      </c>
      <c r="O36" s="30">
        <f t="shared" si="15"/>
        <v>48</v>
      </c>
      <c r="P36" s="32">
        <v>2</v>
      </c>
      <c r="Q36" s="31">
        <v>0.01</v>
      </c>
      <c r="R36" s="30">
        <f t="shared" si="16"/>
        <v>9.6480000000000032</v>
      </c>
      <c r="S36" s="4">
        <f t="shared" si="17"/>
        <v>537.64800000000002</v>
      </c>
    </row>
    <row r="37" spans="1:19" x14ac:dyDescent="0.25">
      <c r="A37" s="69"/>
      <c r="B37" s="7" t="s">
        <v>7</v>
      </c>
      <c r="C37" s="8">
        <v>480</v>
      </c>
      <c r="D37" s="35">
        <v>10</v>
      </c>
      <c r="E37" s="23">
        <f t="shared" si="12"/>
        <v>48</v>
      </c>
      <c r="F37" s="24">
        <v>13</v>
      </c>
      <c r="G37" s="14">
        <v>0.01</v>
      </c>
      <c r="H37" s="44">
        <f t="shared" si="13"/>
        <v>66.28477460797896</v>
      </c>
      <c r="I37" s="44">
        <f t="shared" si="14"/>
        <v>594.28477460797899</v>
      </c>
      <c r="J37" s="6"/>
      <c r="K37" s="69"/>
      <c r="L37" s="7" t="s">
        <v>7</v>
      </c>
      <c r="M37" s="8">
        <v>480</v>
      </c>
      <c r="N37" s="29">
        <v>10</v>
      </c>
      <c r="O37" s="30">
        <f t="shared" si="15"/>
        <v>48</v>
      </c>
      <c r="P37" s="32">
        <v>1</v>
      </c>
      <c r="Q37" s="31">
        <v>0.01</v>
      </c>
      <c r="R37" s="30">
        <f t="shared" si="16"/>
        <v>4.8000000000000043</v>
      </c>
      <c r="S37" s="4">
        <f t="shared" si="17"/>
        <v>532.79999999999995</v>
      </c>
    </row>
    <row r="38" spans="1:19" x14ac:dyDescent="0.25">
      <c r="A38" s="69"/>
      <c r="B38" s="7" t="s">
        <v>8</v>
      </c>
      <c r="C38" s="8">
        <v>480</v>
      </c>
      <c r="D38" s="35">
        <v>10</v>
      </c>
      <c r="E38" s="23">
        <f t="shared" si="12"/>
        <v>48</v>
      </c>
      <c r="F38" s="24">
        <v>12</v>
      </c>
      <c r="G38" s="14">
        <v>0.01</v>
      </c>
      <c r="H38" s="44">
        <f t="shared" si="13"/>
        <v>60.876014463345491</v>
      </c>
      <c r="I38" s="44">
        <f t="shared" si="14"/>
        <v>588.87601446334554</v>
      </c>
      <c r="J38" s="6"/>
      <c r="K38" s="70"/>
      <c r="L38" s="7" t="s">
        <v>8</v>
      </c>
      <c r="M38" s="8">
        <v>480</v>
      </c>
      <c r="N38" s="29">
        <v>10</v>
      </c>
      <c r="O38" s="30">
        <f t="shared" si="15"/>
        <v>48</v>
      </c>
      <c r="P38" s="32"/>
      <c r="Q38" s="31">
        <v>0.01</v>
      </c>
      <c r="R38" s="30">
        <f t="shared" si="16"/>
        <v>0</v>
      </c>
      <c r="S38" s="4">
        <f t="shared" si="17"/>
        <v>528</v>
      </c>
    </row>
    <row r="39" spans="1:19" x14ac:dyDescent="0.25">
      <c r="A39" s="69"/>
      <c r="B39" s="7" t="s">
        <v>9</v>
      </c>
      <c r="C39" s="8">
        <v>480</v>
      </c>
      <c r="D39" s="35">
        <v>10</v>
      </c>
      <c r="E39" s="23">
        <f t="shared" si="12"/>
        <v>48</v>
      </c>
      <c r="F39" s="24">
        <v>11</v>
      </c>
      <c r="G39" s="14">
        <v>0.01</v>
      </c>
      <c r="H39" s="44">
        <f t="shared" si="13"/>
        <v>55.520806399351947</v>
      </c>
      <c r="I39" s="44">
        <f t="shared" si="14"/>
        <v>583.52080639935195</v>
      </c>
      <c r="J39" s="6"/>
      <c r="K39" s="36"/>
      <c r="L39" s="16" t="s">
        <v>18</v>
      </c>
      <c r="M39" s="38">
        <f>SUM(M32:M38)</f>
        <v>3360</v>
      </c>
      <c r="N39" s="36"/>
      <c r="O39" s="36"/>
      <c r="P39" s="36"/>
      <c r="Q39" s="36"/>
      <c r="R39" s="16" t="s">
        <v>18</v>
      </c>
      <c r="S39" s="38">
        <f>SUM(S32:S38)</f>
        <v>3798.4969011364801</v>
      </c>
    </row>
    <row r="40" spans="1:19" ht="15.75" thickBot="1" x14ac:dyDescent="0.3">
      <c r="A40" s="69"/>
      <c r="B40" s="7" t="s">
        <v>10</v>
      </c>
      <c r="C40" s="8">
        <v>480</v>
      </c>
      <c r="D40" s="35">
        <v>10</v>
      </c>
      <c r="E40" s="23">
        <f t="shared" si="12"/>
        <v>48</v>
      </c>
      <c r="F40" s="24">
        <v>10</v>
      </c>
      <c r="G40" s="14">
        <v>0.01</v>
      </c>
      <c r="H40" s="44">
        <f t="shared" si="13"/>
        <v>50.218620197378279</v>
      </c>
      <c r="I40" s="44">
        <f t="shared" si="14"/>
        <v>578.2186201973783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69"/>
      <c r="B41" s="7" t="s">
        <v>11</v>
      </c>
      <c r="C41" s="8">
        <v>480</v>
      </c>
      <c r="D41" s="35">
        <v>10</v>
      </c>
      <c r="E41" s="23">
        <f t="shared" si="12"/>
        <v>48</v>
      </c>
      <c r="F41" s="24">
        <v>9</v>
      </c>
      <c r="G41" s="14">
        <v>0.01</v>
      </c>
      <c r="H41" s="1">
        <f t="shared" si="13"/>
        <v>44.968930888493333</v>
      </c>
      <c r="I41" s="1">
        <f t="shared" si="14"/>
        <v>572.96893088849333</v>
      </c>
      <c r="J41" s="6"/>
      <c r="K41" s="78" t="s">
        <v>24</v>
      </c>
      <c r="L41" s="79"/>
      <c r="M41" s="79"/>
      <c r="N41" s="79"/>
      <c r="O41" s="79"/>
      <c r="P41" s="80"/>
      <c r="Q41" s="75">
        <f>C44+C18+C31+M39+M31+M18</f>
        <v>15840</v>
      </c>
      <c r="R41" s="76"/>
      <c r="S41" s="77"/>
    </row>
    <row r="42" spans="1:19" ht="15" customHeight="1" thickTop="1" thickBot="1" x14ac:dyDescent="0.3">
      <c r="A42" s="69"/>
      <c r="B42" s="7" t="s">
        <v>12</v>
      </c>
      <c r="C42" s="8">
        <v>480</v>
      </c>
      <c r="D42" s="35">
        <v>10</v>
      </c>
      <c r="E42" s="23">
        <f t="shared" si="12"/>
        <v>48</v>
      </c>
      <c r="F42" s="24">
        <v>8</v>
      </c>
      <c r="G42" s="14">
        <v>0.01</v>
      </c>
      <c r="H42" s="1">
        <f t="shared" si="13"/>
        <v>39.77121870147851</v>
      </c>
      <c r="I42" s="1">
        <f t="shared" si="14"/>
        <v>567.77121870147846</v>
      </c>
      <c r="J42" s="6"/>
      <c r="K42" s="64"/>
      <c r="L42" s="64"/>
      <c r="M42" s="64"/>
      <c r="N42" s="64"/>
      <c r="O42" s="64"/>
      <c r="P42" s="64"/>
      <c r="Q42" s="64"/>
      <c r="R42" s="64"/>
      <c r="S42" s="6"/>
    </row>
    <row r="43" spans="1:19" ht="19.5" customHeight="1" thickTop="1" thickBot="1" x14ac:dyDescent="0.4">
      <c r="A43" s="70"/>
      <c r="B43" s="7" t="s">
        <v>13</v>
      </c>
      <c r="C43" s="8">
        <v>480</v>
      </c>
      <c r="D43" s="35">
        <v>10</v>
      </c>
      <c r="E43" s="23">
        <f t="shared" si="12"/>
        <v>48</v>
      </c>
      <c r="F43" s="24">
        <v>7</v>
      </c>
      <c r="G43" s="14">
        <v>0.01</v>
      </c>
      <c r="H43" s="1">
        <f t="shared" si="13"/>
        <v>34.624969011364719</v>
      </c>
      <c r="I43" s="1">
        <f t="shared" si="14"/>
        <v>562.62496901136467</v>
      </c>
      <c r="J43" s="6"/>
      <c r="K43" s="81" t="s">
        <v>21</v>
      </c>
      <c r="L43" s="82"/>
      <c r="M43" s="82"/>
      <c r="N43" s="82"/>
      <c r="O43" s="82"/>
      <c r="P43" s="83"/>
      <c r="Q43" s="84">
        <f>SUM(I44+I31+I18+S18+S31+S39)</f>
        <v>20241.124095187588</v>
      </c>
      <c r="R43" s="85"/>
      <c r="S43" s="85"/>
    </row>
    <row r="44" spans="1:19" ht="15.75" thickTop="1" x14ac:dyDescent="0.25">
      <c r="A44" s="36"/>
      <c r="B44" s="16" t="s">
        <v>18</v>
      </c>
      <c r="C44" s="39">
        <f>SUM(C32:C43)</f>
        <v>5760</v>
      </c>
      <c r="D44" s="37"/>
      <c r="E44" s="37"/>
      <c r="F44" s="37"/>
      <c r="G44" s="37"/>
      <c r="H44" s="37" t="s">
        <v>18</v>
      </c>
      <c r="I44" s="38">
        <f>SUM(I32:I43)</f>
        <v>7102.7327201530334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49"/>
      <c r="B45" s="50"/>
      <c r="C45" s="51"/>
      <c r="D45" s="52"/>
      <c r="E45" s="52"/>
      <c r="F45" s="52"/>
      <c r="G45" s="52"/>
      <c r="H45" s="52"/>
      <c r="I45" s="53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74"/>
      <c r="J46" s="74"/>
      <c r="K46" s="74"/>
      <c r="L46" s="74"/>
      <c r="M46" s="74"/>
      <c r="N46" s="74"/>
      <c r="O46" s="66"/>
      <c r="P46" s="67"/>
      <c r="Q46" s="67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74"/>
      <c r="J48" s="74"/>
      <c r="K48" s="74"/>
      <c r="L48" s="74"/>
      <c r="M48" s="74"/>
      <c r="N48" s="74"/>
      <c r="O48" s="66"/>
      <c r="P48" s="67"/>
      <c r="Q48" s="67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mergeCells count="17">
    <mergeCell ref="A1:S1"/>
    <mergeCell ref="O46:Q46"/>
    <mergeCell ref="G3:O3"/>
    <mergeCell ref="G2:O2"/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2018-07-16T13:44:48Z</dcterms:modified>
</cp:coreProperties>
</file>