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E28" i="1" l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I36" i="1" s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7" i="1" l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I44" i="1" l="1"/>
  <c r="S39" i="1"/>
  <c r="S31" i="1"/>
  <c r="S18" i="1"/>
  <c r="I31" i="1"/>
  <c r="I18" i="1"/>
  <c r="Q43" i="1" l="1"/>
  <c r="C18" i="1"/>
  <c r="Q41" i="1" s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<sst xmlns="http://schemas.openxmlformats.org/spreadsheetml/2006/main" count="102" uniqueCount="27">
  <si>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</si>
  <si>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</si>
  <si>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</si>
  <si>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</si>
  <si>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</si>
  <si>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</si>
  <si>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</si>
  <si>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</si>
  <si>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</si>
  <si>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</si>
  <si>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</si>
  <si>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</si>
  <si>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</si>
  <si>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</si>
  <si>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</si>
  <si>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</si>
  <si>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</si>
  <si>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</si>
  <si>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</si>
  <si>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</si>
  <si>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</si>
  <si>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</si>
  <si>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</si>
  <si>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Total de Tx de Propaganda sem correção</t>
  </si>
  <si>
    <t>NOME DO FRANQUEADO</t>
  </si>
  <si>
    <t>CÁLCULO DAS TAXAS DE PROPAGANDA EM ATRASO</t>
  </si>
  <si>
    <t>LOJA 226 SG ECOLAUNDRY LAVANDERIA LTDA-ME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</si>
</sst>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D22" zoomScaleNormal="100" workbookViewId="0">
      <selection activeCell="M36" sqref="M36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5.5" customHeight="1" thickBot="1" x14ac:dyDescent="0.3">
      <c r="A2" s="57"/>
      <c r="B2" s="57"/>
      <c r="C2" s="57"/>
      <c r="D2" s="57"/>
      <c r="E2" s="57"/>
      <c r="F2" s="89" t="s">
        <v>24</v>
      </c>
      <c r="G2" s="89"/>
      <c r="H2" s="89"/>
      <c r="I2" s="89"/>
      <c r="J2" s="89"/>
      <c r="K2" s="89"/>
      <c r="L2" s="89"/>
      <c r="M2" s="89"/>
      <c r="N2" s="89"/>
      <c r="O2" s="8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90" t="s">
        <v>26</v>
      </c>
      <c r="I3" s="91"/>
      <c r="J3" s="91"/>
      <c r="K3" s="91"/>
      <c r="L3" s="91"/>
      <c r="M3" s="91"/>
      <c r="N3" s="9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3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63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1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51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4"/>
      <c r="B7" s="7" t="s">
        <v>3</v>
      </c>
      <c r="C7" s="8"/>
      <c r="D7" s="15">
        <v>10</v>
      </c>
      <c r="E7" s="10">
        <f t="shared" si="0"/>
        <v>0</v>
      </c>
      <c r="F7" s="11">
        <v>62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1"/>
      <c r="L7" s="7" t="s">
        <v>3</v>
      </c>
      <c r="M7" s="8"/>
      <c r="N7" s="9">
        <v>10</v>
      </c>
      <c r="O7" s="10">
        <f t="shared" si="3"/>
        <v>0</v>
      </c>
      <c r="P7" s="11">
        <v>50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4"/>
      <c r="B8" s="7" t="s">
        <v>4</v>
      </c>
      <c r="C8" s="8"/>
      <c r="D8" s="15">
        <v>10</v>
      </c>
      <c r="E8" s="10">
        <f t="shared" si="0"/>
        <v>0</v>
      </c>
      <c r="F8" s="11">
        <v>61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1"/>
      <c r="L8" s="7" t="s">
        <v>4</v>
      </c>
      <c r="M8" s="8"/>
      <c r="N8" s="9">
        <v>10</v>
      </c>
      <c r="O8" s="10">
        <f t="shared" si="3"/>
        <v>0</v>
      </c>
      <c r="P8" s="11">
        <v>49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4"/>
      <c r="B9" s="7" t="s">
        <v>5</v>
      </c>
      <c r="C9" s="8"/>
      <c r="D9" s="15">
        <v>10</v>
      </c>
      <c r="E9" s="10">
        <f t="shared" si="0"/>
        <v>0</v>
      </c>
      <c r="F9" s="11">
        <v>60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1"/>
      <c r="L9" s="7" t="s">
        <v>5</v>
      </c>
      <c r="M9" s="8"/>
      <c r="N9" s="9">
        <v>10</v>
      </c>
      <c r="O9" s="10">
        <f t="shared" si="3"/>
        <v>0</v>
      </c>
      <c r="P9" s="11">
        <v>48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4"/>
      <c r="B10" s="7" t="s">
        <v>6</v>
      </c>
      <c r="C10" s="8"/>
      <c r="D10" s="15">
        <v>10</v>
      </c>
      <c r="E10" s="10">
        <f t="shared" si="0"/>
        <v>0</v>
      </c>
      <c r="F10" s="11">
        <v>59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1"/>
      <c r="L10" s="7" t="s">
        <v>6</v>
      </c>
      <c r="M10" s="8"/>
      <c r="N10" s="9">
        <v>10</v>
      </c>
      <c r="O10" s="10">
        <f t="shared" si="3"/>
        <v>0</v>
      </c>
      <c r="P10" s="11">
        <v>47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4"/>
      <c r="B11" s="7" t="s">
        <v>7</v>
      </c>
      <c r="C11" s="8"/>
      <c r="D11" s="15">
        <v>10</v>
      </c>
      <c r="E11" s="10">
        <f t="shared" si="0"/>
        <v>0</v>
      </c>
      <c r="F11" s="11">
        <v>58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1"/>
      <c r="L11" s="7" t="s">
        <v>7</v>
      </c>
      <c r="M11" s="8"/>
      <c r="N11" s="9">
        <v>10</v>
      </c>
      <c r="O11" s="10">
        <f t="shared" si="3"/>
        <v>0</v>
      </c>
      <c r="P11" s="11">
        <v>46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4"/>
      <c r="B12" s="7" t="s">
        <v>8</v>
      </c>
      <c r="C12" s="8"/>
      <c r="D12" s="15">
        <v>10</v>
      </c>
      <c r="E12" s="10">
        <f t="shared" si="0"/>
        <v>0</v>
      </c>
      <c r="F12" s="11">
        <v>57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1"/>
      <c r="L12" s="7" t="s">
        <v>8</v>
      </c>
      <c r="M12" s="8"/>
      <c r="N12" s="9">
        <v>10</v>
      </c>
      <c r="O12" s="10">
        <f t="shared" si="3"/>
        <v>0</v>
      </c>
      <c r="P12" s="11">
        <v>45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4"/>
      <c r="B13" s="7" t="s">
        <v>9</v>
      </c>
      <c r="C13" s="8"/>
      <c r="D13" s="15">
        <v>10</v>
      </c>
      <c r="E13" s="10">
        <f t="shared" si="0"/>
        <v>0</v>
      </c>
      <c r="F13" s="11">
        <v>56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1"/>
      <c r="L13" s="7" t="s">
        <v>9</v>
      </c>
      <c r="M13" s="8"/>
      <c r="N13" s="9">
        <v>10</v>
      </c>
      <c r="O13" s="10">
        <f t="shared" si="3"/>
        <v>0</v>
      </c>
      <c r="P13" s="11">
        <v>44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4"/>
      <c r="B14" s="7" t="s">
        <v>10</v>
      </c>
      <c r="C14" s="8"/>
      <c r="D14" s="15">
        <v>10</v>
      </c>
      <c r="E14" s="10">
        <f t="shared" si="0"/>
        <v>0</v>
      </c>
      <c r="F14" s="11">
        <v>55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1"/>
      <c r="L14" s="7" t="s">
        <v>10</v>
      </c>
      <c r="M14" s="8"/>
      <c r="N14" s="9">
        <v>10</v>
      </c>
      <c r="O14" s="10">
        <f t="shared" si="3"/>
        <v>0</v>
      </c>
      <c r="P14" s="11">
        <v>43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4"/>
      <c r="B15" s="7" t="s">
        <v>11</v>
      </c>
      <c r="C15" s="8"/>
      <c r="D15" s="15">
        <v>10</v>
      </c>
      <c r="E15" s="10">
        <f t="shared" si="0"/>
        <v>0</v>
      </c>
      <c r="F15" s="11">
        <v>54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1"/>
      <c r="L15" s="7" t="s">
        <v>11</v>
      </c>
      <c r="M15" s="8"/>
      <c r="N15" s="9">
        <v>10</v>
      </c>
      <c r="O15" s="10">
        <f t="shared" si="3"/>
        <v>0</v>
      </c>
      <c r="P15" s="11">
        <v>42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4"/>
      <c r="B16" s="7" t="s">
        <v>12</v>
      </c>
      <c r="C16" s="8"/>
      <c r="D16" s="15">
        <v>10</v>
      </c>
      <c r="E16" s="10">
        <f t="shared" si="0"/>
        <v>0</v>
      </c>
      <c r="F16" s="11">
        <v>53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1"/>
      <c r="L16" s="7" t="s">
        <v>12</v>
      </c>
      <c r="M16" s="8"/>
      <c r="N16" s="9">
        <v>10</v>
      </c>
      <c r="O16" s="10">
        <f t="shared" si="3"/>
        <v>0</v>
      </c>
      <c r="P16" s="11">
        <v>41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75"/>
      <c r="B17" s="7" t="s">
        <v>13</v>
      </c>
      <c r="C17" s="8"/>
      <c r="D17" s="15">
        <v>10</v>
      </c>
      <c r="E17" s="10">
        <f t="shared" si="0"/>
        <v>0</v>
      </c>
      <c r="F17" s="11">
        <v>52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2"/>
      <c r="L17" s="7" t="s">
        <v>13</v>
      </c>
      <c r="M17" s="8"/>
      <c r="N17" s="9">
        <v>10</v>
      </c>
      <c r="O17" s="10">
        <f t="shared" si="3"/>
        <v>0</v>
      </c>
      <c r="P17" s="11">
        <v>40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0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39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0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27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1"/>
      <c r="B20" s="7" t="s">
        <v>3</v>
      </c>
      <c r="C20" s="8"/>
      <c r="D20" s="15">
        <v>10</v>
      </c>
      <c r="E20" s="13">
        <f t="shared" si="6"/>
        <v>0</v>
      </c>
      <c r="F20" s="11">
        <v>38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1"/>
      <c r="L20" s="7" t="s">
        <v>3</v>
      </c>
      <c r="M20" s="8"/>
      <c r="N20" s="9">
        <v>10</v>
      </c>
      <c r="O20" s="10">
        <f t="shared" si="9"/>
        <v>0</v>
      </c>
      <c r="P20" s="11">
        <v>26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1"/>
      <c r="B21" s="7" t="s">
        <v>4</v>
      </c>
      <c r="C21" s="8"/>
      <c r="D21" s="15">
        <v>10</v>
      </c>
      <c r="E21" s="13">
        <f t="shared" si="6"/>
        <v>0</v>
      </c>
      <c r="F21" s="11">
        <v>37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1"/>
      <c r="L21" s="7" t="s">
        <v>4</v>
      </c>
      <c r="M21" s="8"/>
      <c r="N21" s="9">
        <v>10</v>
      </c>
      <c r="O21" s="10">
        <f t="shared" si="9"/>
        <v>0</v>
      </c>
      <c r="P21" s="11">
        <v>25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1"/>
      <c r="B22" s="7" t="s">
        <v>5</v>
      </c>
      <c r="C22" s="8"/>
      <c r="D22" s="15">
        <v>10</v>
      </c>
      <c r="E22" s="13">
        <f t="shared" si="6"/>
        <v>0</v>
      </c>
      <c r="F22" s="11">
        <v>36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1"/>
      <c r="L22" s="7" t="s">
        <v>5</v>
      </c>
      <c r="M22" s="8"/>
      <c r="N22" s="9">
        <v>10</v>
      </c>
      <c r="O22" s="10">
        <f t="shared" si="9"/>
        <v>0</v>
      </c>
      <c r="P22" s="11">
        <v>24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1"/>
      <c r="B23" s="7" t="s">
        <v>6</v>
      </c>
      <c r="C23" s="8"/>
      <c r="D23" s="15">
        <v>10</v>
      </c>
      <c r="E23" s="13">
        <f t="shared" si="6"/>
        <v>0</v>
      </c>
      <c r="F23" s="11">
        <v>35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1"/>
      <c r="L23" s="7" t="s">
        <v>6</v>
      </c>
      <c r="M23" s="8"/>
      <c r="N23" s="9">
        <v>10</v>
      </c>
      <c r="O23" s="10">
        <f t="shared" si="9"/>
        <v>0</v>
      </c>
      <c r="P23" s="11">
        <v>23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1"/>
      <c r="B24" s="7" t="s">
        <v>7</v>
      </c>
      <c r="C24" s="8"/>
      <c r="D24" s="15">
        <v>10</v>
      </c>
      <c r="E24" s="13">
        <f t="shared" si="6"/>
        <v>0</v>
      </c>
      <c r="F24" s="11">
        <v>34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1"/>
      <c r="L24" s="7" t="s">
        <v>7</v>
      </c>
      <c r="M24" s="8"/>
      <c r="N24" s="9">
        <v>10</v>
      </c>
      <c r="O24" s="10">
        <f t="shared" si="9"/>
        <v>0</v>
      </c>
      <c r="P24" s="11">
        <v>22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1"/>
      <c r="B25" s="7" t="s">
        <v>8</v>
      </c>
      <c r="C25" s="8"/>
      <c r="D25" s="15">
        <v>10</v>
      </c>
      <c r="E25" s="13">
        <f t="shared" si="6"/>
        <v>0</v>
      </c>
      <c r="F25" s="11">
        <v>33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1"/>
      <c r="L25" s="7" t="s">
        <v>8</v>
      </c>
      <c r="M25" s="8"/>
      <c r="N25" s="9">
        <v>10</v>
      </c>
      <c r="O25" s="10">
        <f t="shared" si="9"/>
        <v>0</v>
      </c>
      <c r="P25" s="11">
        <v>21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1"/>
      <c r="B26" s="7" t="s">
        <v>9</v>
      </c>
      <c r="C26" s="8"/>
      <c r="D26" s="15">
        <v>10</v>
      </c>
      <c r="E26" s="13">
        <f t="shared" si="6"/>
        <v>0</v>
      </c>
      <c r="F26" s="11">
        <v>32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1"/>
      <c r="L26" s="7" t="s">
        <v>9</v>
      </c>
      <c r="M26" s="8"/>
      <c r="N26" s="9">
        <v>10</v>
      </c>
      <c r="O26" s="10">
        <f t="shared" si="9"/>
        <v>0</v>
      </c>
      <c r="P26" s="11">
        <v>20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1"/>
      <c r="B27" s="7" t="s">
        <v>10</v>
      </c>
      <c r="C27" s="8"/>
      <c r="D27" s="15">
        <v>10</v>
      </c>
      <c r="E27" s="13">
        <f t="shared" si="6"/>
        <v>0</v>
      </c>
      <c r="F27" s="11">
        <v>31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1"/>
      <c r="L27" s="7" t="s">
        <v>10</v>
      </c>
      <c r="M27" s="8"/>
      <c r="N27" s="9">
        <v>10</v>
      </c>
      <c r="O27" s="10">
        <f t="shared" si="9"/>
        <v>0</v>
      </c>
      <c r="P27" s="11">
        <v>19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1"/>
      <c r="B28" s="7" t="s">
        <v>11</v>
      </c>
      <c r="C28" s="8"/>
      <c r="D28" s="15">
        <v>10</v>
      </c>
      <c r="E28" s="13">
        <f t="shared" si="6"/>
        <v>0</v>
      </c>
      <c r="F28" s="11">
        <v>30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1"/>
      <c r="L28" s="7" t="s">
        <v>11</v>
      </c>
      <c r="M28" s="8"/>
      <c r="N28" s="9">
        <v>10</v>
      </c>
      <c r="O28" s="10">
        <f t="shared" si="9"/>
        <v>0</v>
      </c>
      <c r="P28" s="11">
        <v>18</v>
      </c>
      <c r="Q28" s="14">
        <v>0.01</v>
      </c>
      <c r="R28" s="1">
        <f t="shared" si="10"/>
        <v>0</v>
      </c>
      <c r="S28" s="1">
        <f t="shared" si="11"/>
        <v>0</v>
      </c>
    </row>
    <row r="29" spans="1:19" x14ac:dyDescent="0.25">
      <c r="A29" s="71"/>
      <c r="B29" s="7" t="s">
        <v>12</v>
      </c>
      <c r="C29" s="8"/>
      <c r="D29" s="15">
        <v>10</v>
      </c>
      <c r="E29" s="13">
        <f t="shared" si="6"/>
        <v>0</v>
      </c>
      <c r="F29" s="11">
        <v>29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1"/>
      <c r="L29" s="7" t="s">
        <v>12</v>
      </c>
      <c r="M29" s="8">
        <v>480</v>
      </c>
      <c r="N29" s="9">
        <v>10</v>
      </c>
      <c r="O29" s="10">
        <f t="shared" si="9"/>
        <v>48</v>
      </c>
      <c r="P29" s="11">
        <v>17</v>
      </c>
      <c r="Q29" s="14">
        <v>0.01</v>
      </c>
      <c r="R29" s="1">
        <f t="shared" si="10"/>
        <v>88.46612705900921</v>
      </c>
      <c r="S29" s="1">
        <f t="shared" si="11"/>
        <v>616.46612705900918</v>
      </c>
    </row>
    <row r="30" spans="1:19" x14ac:dyDescent="0.25">
      <c r="A30" s="72"/>
      <c r="B30" s="7" t="s">
        <v>13</v>
      </c>
      <c r="C30" s="8"/>
      <c r="D30" s="15">
        <v>10</v>
      </c>
      <c r="E30" s="13">
        <f t="shared" si="6"/>
        <v>0</v>
      </c>
      <c r="F30" s="11">
        <v>28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2"/>
      <c r="L30" s="7" t="s">
        <v>13</v>
      </c>
      <c r="M30" s="8"/>
      <c r="N30" s="9">
        <v>10</v>
      </c>
      <c r="O30" s="10">
        <f t="shared" si="9"/>
        <v>0</v>
      </c>
      <c r="P30" s="11">
        <v>16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480</v>
      </c>
      <c r="N31" s="16"/>
      <c r="O31" s="18"/>
      <c r="P31" s="16"/>
      <c r="Q31" s="16"/>
      <c r="R31" s="19" t="s">
        <v>18</v>
      </c>
      <c r="S31" s="20">
        <f>SUM(S19:S30)</f>
        <v>616.46612705900918</v>
      </c>
    </row>
    <row r="32" spans="1:19" x14ac:dyDescent="0.25">
      <c r="A32" s="21"/>
      <c r="B32" s="7" t="s">
        <v>2</v>
      </c>
      <c r="C32" s="22">
        <v>480</v>
      </c>
      <c r="D32" s="23">
        <v>10</v>
      </c>
      <c r="E32" s="24">
        <f t="shared" ref="E32:E43" si="12">C32/D32</f>
        <v>48</v>
      </c>
      <c r="F32" s="25">
        <v>15</v>
      </c>
      <c r="G32" s="14">
        <v>0.01</v>
      </c>
      <c r="H32" s="47">
        <f t="shared" ref="H32:H43" si="13">C32*(((1+G32)^F32)-1)</f>
        <v>77.265098577599247</v>
      </c>
      <c r="I32" s="47">
        <f t="shared" ref="I32:I43" si="14">C32+E32+H32</f>
        <v>605.26509857759925</v>
      </c>
      <c r="J32" s="6"/>
      <c r="K32" s="70">
        <v>2018</v>
      </c>
      <c r="L32" s="7" t="s">
        <v>2</v>
      </c>
      <c r="M32" s="22">
        <v>480</v>
      </c>
      <c r="N32" s="26">
        <v>10</v>
      </c>
      <c r="O32" s="27">
        <f>M32/N32</f>
        <v>48</v>
      </c>
      <c r="P32" s="25">
        <v>3</v>
      </c>
      <c r="Q32" s="28">
        <v>0.01</v>
      </c>
      <c r="R32" s="27">
        <f>M32*(((1+Q32)^P32)-1)</f>
        <v>14.544479999999957</v>
      </c>
      <c r="S32" s="3">
        <f>M32+O32+R32</f>
        <v>542.54447999999991</v>
      </c>
    </row>
    <row r="33" spans="1:19" x14ac:dyDescent="0.25">
      <c r="A33" s="29"/>
      <c r="B33" s="7" t="s">
        <v>3</v>
      </c>
      <c r="C33" s="22">
        <v>480</v>
      </c>
      <c r="D33" s="23">
        <v>10</v>
      </c>
      <c r="E33" s="24">
        <f t="shared" si="12"/>
        <v>48</v>
      </c>
      <c r="F33" s="25">
        <v>14</v>
      </c>
      <c r="G33" s="14">
        <v>0.01</v>
      </c>
      <c r="H33" s="47">
        <f t="shared" si="13"/>
        <v>71.747622354058819</v>
      </c>
      <c r="I33" s="47">
        <f t="shared" si="14"/>
        <v>599.74762235405888</v>
      </c>
      <c r="J33" s="6"/>
      <c r="K33" s="71"/>
      <c r="L33" s="7" t="s">
        <v>3</v>
      </c>
      <c r="M33" s="30">
        <v>480</v>
      </c>
      <c r="N33" s="31">
        <v>10</v>
      </c>
      <c r="O33" s="32">
        <f>M33/N33</f>
        <v>48</v>
      </c>
      <c r="P33" s="35">
        <v>2</v>
      </c>
      <c r="Q33" s="34">
        <v>0.01</v>
      </c>
      <c r="R33" s="32">
        <f>M33*(((1+Q33)^P33)-1)</f>
        <v>9.6480000000000032</v>
      </c>
      <c r="S33" s="4">
        <f>M33+O33+R33</f>
        <v>537.64800000000002</v>
      </c>
    </row>
    <row r="34" spans="1:19" x14ac:dyDescent="0.25">
      <c r="A34" s="29"/>
      <c r="B34" s="7" t="s">
        <v>4</v>
      </c>
      <c r="C34" s="22">
        <v>480</v>
      </c>
      <c r="D34" s="23">
        <v>10</v>
      </c>
      <c r="E34" s="24">
        <f t="shared" si="12"/>
        <v>48</v>
      </c>
      <c r="F34" s="25">
        <v>13</v>
      </c>
      <c r="G34" s="14">
        <v>0.01</v>
      </c>
      <c r="H34" s="47">
        <f t="shared" si="13"/>
        <v>66.28477460797896</v>
      </c>
      <c r="I34" s="47">
        <f t="shared" si="14"/>
        <v>594.28477460797899</v>
      </c>
      <c r="J34" s="6"/>
      <c r="K34" s="71"/>
      <c r="L34" s="7" t="s">
        <v>4</v>
      </c>
      <c r="M34" s="30">
        <v>480</v>
      </c>
      <c r="N34" s="31">
        <v>10</v>
      </c>
      <c r="O34" s="32">
        <f>M34/N34</f>
        <v>48</v>
      </c>
      <c r="P34" s="35">
        <v>1</v>
      </c>
      <c r="Q34" s="34">
        <v>0.01</v>
      </c>
      <c r="R34" s="32">
        <f>M34*(((1+Q34)^P34)-1)</f>
        <v>4.8000000000000043</v>
      </c>
      <c r="S34" s="4">
        <f>M34+O34+R34</f>
        <v>532.79999999999995</v>
      </c>
    </row>
    <row r="35" spans="1:19" x14ac:dyDescent="0.25">
      <c r="A35" s="71">
        <v>2017</v>
      </c>
      <c r="B35" s="7" t="s">
        <v>5</v>
      </c>
      <c r="C35" s="22">
        <v>480</v>
      </c>
      <c r="D35" s="23">
        <v>10</v>
      </c>
      <c r="E35" s="24">
        <f t="shared" si="12"/>
        <v>48</v>
      </c>
      <c r="F35" s="25">
        <v>12</v>
      </c>
      <c r="G35" s="14">
        <v>0.01</v>
      </c>
      <c r="H35" s="47">
        <f t="shared" si="13"/>
        <v>60.876014463345491</v>
      </c>
      <c r="I35" s="47">
        <f t="shared" si="14"/>
        <v>588.87601446334554</v>
      </c>
      <c r="J35" s="6"/>
      <c r="K35" s="71"/>
      <c r="L35" s="7" t="s">
        <v>5</v>
      </c>
      <c r="M35" s="30">
        <v>480</v>
      </c>
      <c r="N35" s="31">
        <v>10</v>
      </c>
      <c r="O35" s="32">
        <f>M35/N35</f>
        <v>48</v>
      </c>
      <c r="P35" s="33"/>
      <c r="Q35" s="34">
        <v>0.01</v>
      </c>
      <c r="R35" s="32">
        <f>M35*(((1+Q35)^P35)-1)</f>
        <v>0</v>
      </c>
      <c r="S35" s="4">
        <f>M35+O35+R35</f>
        <v>528</v>
      </c>
    </row>
    <row r="36" spans="1:19" x14ac:dyDescent="0.25">
      <c r="A36" s="71"/>
      <c r="B36" s="7" t="s">
        <v>6</v>
      </c>
      <c r="C36" s="8"/>
      <c r="D36" s="9">
        <v>10</v>
      </c>
      <c r="E36" s="36">
        <f t="shared" si="12"/>
        <v>0</v>
      </c>
      <c r="F36" s="37">
        <v>11</v>
      </c>
      <c r="G36" s="12">
        <v>0.01</v>
      </c>
      <c r="H36" s="43">
        <f t="shared" si="13"/>
        <v>0</v>
      </c>
      <c r="I36" s="48">
        <f t="shared" si="14"/>
        <v>0</v>
      </c>
      <c r="J36" s="6"/>
      <c r="K36" s="71"/>
      <c r="L36" s="7" t="s">
        <v>6</v>
      </c>
      <c r="M36" s="30"/>
      <c r="N36" s="31">
        <v>10</v>
      </c>
      <c r="O36" s="32"/>
      <c r="P36" s="35"/>
      <c r="Q36" s="34">
        <v>0.01</v>
      </c>
      <c r="R36" s="32"/>
      <c r="S36" s="4"/>
    </row>
    <row r="37" spans="1:19" x14ac:dyDescent="0.25">
      <c r="A37" s="71"/>
      <c r="B37" s="7" t="s">
        <v>7</v>
      </c>
      <c r="C37" s="22"/>
      <c r="D37" s="38">
        <v>10</v>
      </c>
      <c r="E37" s="24">
        <f t="shared" si="12"/>
        <v>0</v>
      </c>
      <c r="F37" s="25">
        <v>10</v>
      </c>
      <c r="G37" s="14">
        <v>0.01</v>
      </c>
      <c r="H37" s="47">
        <f t="shared" si="13"/>
        <v>0</v>
      </c>
      <c r="I37" s="47">
        <f t="shared" si="14"/>
        <v>0</v>
      </c>
      <c r="J37" s="6"/>
      <c r="K37" s="71"/>
      <c r="L37" s="7" t="s">
        <v>7</v>
      </c>
      <c r="M37" s="30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1"/>
      <c r="B38" s="7" t="s">
        <v>8</v>
      </c>
      <c r="C38" s="22">
        <v>480</v>
      </c>
      <c r="D38" s="38">
        <v>10</v>
      </c>
      <c r="E38" s="24">
        <f t="shared" si="12"/>
        <v>48</v>
      </c>
      <c r="F38" s="25">
        <v>9</v>
      </c>
      <c r="G38" s="14">
        <v>0.01</v>
      </c>
      <c r="H38" s="47">
        <f t="shared" si="13"/>
        <v>44.968930888493333</v>
      </c>
      <c r="I38" s="47">
        <f t="shared" si="14"/>
        <v>572.96893088849333</v>
      </c>
      <c r="J38" s="6"/>
      <c r="K38" s="72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1"/>
      <c r="B39" s="7" t="s">
        <v>9</v>
      </c>
      <c r="C39" s="22">
        <v>480</v>
      </c>
      <c r="D39" s="38">
        <v>10</v>
      </c>
      <c r="E39" s="24">
        <f t="shared" si="12"/>
        <v>48</v>
      </c>
      <c r="F39" s="25">
        <v>8</v>
      </c>
      <c r="G39" s="14">
        <v>0.01</v>
      </c>
      <c r="H39" s="47">
        <f t="shared" si="13"/>
        <v>39.77121870147851</v>
      </c>
      <c r="I39" s="47">
        <f t="shared" si="14"/>
        <v>567.77121870147846</v>
      </c>
      <c r="J39" s="6"/>
      <c r="K39" s="39"/>
      <c r="L39" s="16" t="s">
        <v>18</v>
      </c>
      <c r="M39" s="41">
        <f>SUM(M32:M38)</f>
        <v>1920</v>
      </c>
      <c r="N39" s="39"/>
      <c r="O39" s="39"/>
      <c r="P39" s="39"/>
      <c r="Q39" s="39"/>
      <c r="R39" s="16" t="s">
        <v>18</v>
      </c>
      <c r="S39" s="41">
        <f>SUM(S32:S38)</f>
        <v>2140.9924799999999</v>
      </c>
    </row>
    <row r="40" spans="1:19" ht="15.75" thickBot="1" x14ac:dyDescent="0.3">
      <c r="A40" s="71"/>
      <c r="B40" s="7" t="s">
        <v>10</v>
      </c>
      <c r="C40" s="22">
        <v>480</v>
      </c>
      <c r="D40" s="38">
        <v>10</v>
      </c>
      <c r="E40" s="24">
        <f t="shared" si="12"/>
        <v>48</v>
      </c>
      <c r="F40" s="25">
        <v>7</v>
      </c>
      <c r="G40" s="14">
        <v>0.01</v>
      </c>
      <c r="H40" s="47">
        <f t="shared" si="13"/>
        <v>34.624969011364719</v>
      </c>
      <c r="I40" s="47">
        <f t="shared" si="14"/>
        <v>562.62496901136467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1"/>
      <c r="B41" s="7" t="s">
        <v>11</v>
      </c>
      <c r="C41" s="22">
        <v>480</v>
      </c>
      <c r="D41" s="38">
        <v>10</v>
      </c>
      <c r="E41" s="24">
        <f t="shared" si="12"/>
        <v>48</v>
      </c>
      <c r="F41" s="25">
        <v>6</v>
      </c>
      <c r="G41" s="14">
        <v>0.01</v>
      </c>
      <c r="H41" s="1">
        <f t="shared" si="13"/>
        <v>29.529672288480064</v>
      </c>
      <c r="I41" s="1">
        <f t="shared" si="14"/>
        <v>557.52967228848001</v>
      </c>
      <c r="J41" s="6"/>
      <c r="K41" s="80" t="s">
        <v>23</v>
      </c>
      <c r="L41" s="81"/>
      <c r="M41" s="81"/>
      <c r="N41" s="81"/>
      <c r="O41" s="81"/>
      <c r="P41" s="82"/>
      <c r="Q41" s="77">
        <f>C44+C18+C31+M39+M31+M18</f>
        <v>7200</v>
      </c>
      <c r="R41" s="78"/>
      <c r="S41" s="79"/>
    </row>
    <row r="42" spans="1:19" ht="15" customHeight="1" thickTop="1" thickBot="1" x14ac:dyDescent="0.3">
      <c r="A42" s="71"/>
      <c r="B42" s="7" t="s">
        <v>12</v>
      </c>
      <c r="C42" s="22">
        <v>480</v>
      </c>
      <c r="D42" s="38">
        <v>10</v>
      </c>
      <c r="E42" s="24">
        <f t="shared" si="12"/>
        <v>48</v>
      </c>
      <c r="F42" s="25">
        <v>5</v>
      </c>
      <c r="G42" s="14">
        <v>0.01</v>
      </c>
      <c r="H42" s="1">
        <f t="shared" si="13"/>
        <v>24.484824047999965</v>
      </c>
      <c r="I42" s="1">
        <f t="shared" si="14"/>
        <v>552.48482404799995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2"/>
      <c r="B43" s="7" t="s">
        <v>13</v>
      </c>
      <c r="C43" s="22">
        <v>480</v>
      </c>
      <c r="D43" s="38">
        <v>10</v>
      </c>
      <c r="E43" s="24">
        <f t="shared" si="12"/>
        <v>48</v>
      </c>
      <c r="F43" s="25">
        <v>4</v>
      </c>
      <c r="G43" s="14">
        <v>0.01</v>
      </c>
      <c r="H43" s="1">
        <f t="shared" si="13"/>
        <v>19.489924800000011</v>
      </c>
      <c r="I43" s="1">
        <f t="shared" si="14"/>
        <v>547.48992480000004</v>
      </c>
      <c r="J43" s="6"/>
      <c r="K43" s="83" t="s">
        <v>22</v>
      </c>
      <c r="L43" s="84"/>
      <c r="M43" s="84"/>
      <c r="N43" s="84"/>
      <c r="O43" s="84"/>
      <c r="P43" s="85"/>
      <c r="Q43" s="86">
        <f>SUM(I44+I31+I18+S18+S31+S39)</f>
        <v>8506.5016567998082</v>
      </c>
      <c r="R43" s="87"/>
      <c r="S43" s="87"/>
    </row>
    <row r="44" spans="1:19" ht="15.75" thickTop="1" x14ac:dyDescent="0.25">
      <c r="A44" s="39"/>
      <c r="B44" s="16" t="s">
        <v>18</v>
      </c>
      <c r="C44" s="42">
        <f>SUM(C32:C43)</f>
        <v>4800</v>
      </c>
      <c r="D44" s="40"/>
      <c r="E44" s="40"/>
      <c r="F44" s="40"/>
      <c r="G44" s="40"/>
      <c r="H44" s="40" t="s">
        <v>18</v>
      </c>
      <c r="I44" s="41">
        <f>SUM(I32:I43)</f>
        <v>5749.0430497407988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76"/>
      <c r="J46" s="76"/>
      <c r="K46" s="76"/>
      <c r="L46" s="76"/>
      <c r="M46" s="76"/>
      <c r="N46" s="76"/>
      <c r="O46" s="68"/>
      <c r="P46" s="69"/>
      <c r="Q46" s="69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76"/>
      <c r="J48" s="76"/>
      <c r="K48" s="76"/>
      <c r="L48" s="76"/>
      <c r="M48" s="76"/>
      <c r="N48" s="76"/>
      <c r="O48" s="68"/>
      <c r="P48" s="69"/>
      <c r="Q48" s="69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2018-04-23T10:41:37Z</dcterms:modified>
</cp:coreProperties>
</file>